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9. Сентябрь\PON этап 3\СЭД 2\"/>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2017'!$A$2:$H$101</definedName>
  </definedNames>
  <calcPr calcId="152511"/>
</workbook>
</file>

<file path=xl/calcChain.xml><?xml version="1.0" encoding="utf-8"?>
<calcChain xmlns="http://schemas.openxmlformats.org/spreadsheetml/2006/main">
  <c r="I60" i="4" l="1"/>
  <c r="G65" i="4" s="1"/>
  <c r="I37" i="4"/>
  <c r="I12" i="4"/>
  <c r="G14" i="4" s="1"/>
  <c r="G57" i="4" l="1"/>
  <c r="H57" i="4"/>
  <c r="G62" i="4"/>
  <c r="G89" i="4"/>
  <c r="G87" i="4"/>
  <c r="G85" i="4"/>
  <c r="G82" i="4"/>
  <c r="G80" i="4"/>
  <c r="G78" i="4"/>
  <c r="G76" i="4"/>
  <c r="G74" i="4"/>
  <c r="G71" i="4"/>
  <c r="G69" i="4"/>
  <c r="G66" i="4"/>
  <c r="H62" i="4"/>
  <c r="G63" i="4"/>
  <c r="G88" i="4"/>
  <c r="G86" i="4"/>
  <c r="G84" i="4"/>
  <c r="G81" i="4"/>
  <c r="G79" i="4"/>
  <c r="G77" i="4"/>
  <c r="G75" i="4"/>
  <c r="G72" i="4"/>
  <c r="G70" i="4"/>
  <c r="G68"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50" i="4" l="1"/>
  <c r="M50" i="4"/>
  <c r="H50" i="4" s="1"/>
  <c r="H88" i="4" l="1"/>
  <c r="H89" i="4"/>
  <c r="H80" i="4"/>
  <c r="H81" i="4"/>
  <c r="H82" i="4"/>
  <c r="H84" i="4"/>
  <c r="H85" i="4"/>
  <c r="H86" i="4"/>
  <c r="H87" i="4"/>
  <c r="H77" i="4"/>
  <c r="H76" i="4"/>
  <c r="H74" i="4"/>
  <c r="H75" i="4"/>
  <c r="H72" i="4"/>
  <c r="H68" i="4"/>
  <c r="H69" i="4"/>
  <c r="H70" i="4"/>
  <c r="H71" i="4"/>
  <c r="H65" i="4"/>
  <c r="H66" i="4"/>
  <c r="H63" i="4"/>
  <c r="M79" i="4" l="1"/>
  <c r="H79" i="4" s="1"/>
  <c r="M78" i="4" l="1"/>
  <c r="H78" i="4" s="1"/>
  <c r="H56" i="4" l="1"/>
  <c r="G56" i="4"/>
  <c r="M55" i="4"/>
  <c r="H55" i="4" s="1"/>
  <c r="G55" i="4"/>
  <c r="M54" i="4"/>
  <c r="H54" i="4" s="1"/>
  <c r="G54" i="4"/>
  <c r="M53" i="4"/>
  <c r="H53" i="4" s="1"/>
  <c r="G53" i="4"/>
  <c r="M52" i="4"/>
  <c r="H52" i="4" s="1"/>
  <c r="G52" i="4"/>
  <c r="H51" i="4"/>
  <c r="G51" i="4"/>
  <c r="H49" i="4"/>
  <c r="G49" i="4"/>
  <c r="H48" i="4"/>
  <c r="G48" i="4"/>
  <c r="H46" i="4"/>
  <c r="G46" i="4"/>
  <c r="H45" i="4"/>
  <c r="G45" i="4"/>
  <c r="H44" i="4"/>
  <c r="G44" i="4"/>
  <c r="H43" i="4"/>
  <c r="G43" i="4"/>
  <c r="M42" i="4"/>
  <c r="H42" i="4" s="1"/>
  <c r="G42" i="4"/>
  <c r="M41" i="4"/>
  <c r="H41" i="4" s="1"/>
  <c r="G41" i="4"/>
  <c r="M40" i="4"/>
  <c r="H40" i="4" s="1"/>
  <c r="G40" i="4"/>
  <c r="H38" i="4"/>
  <c r="G38" i="4"/>
  <c r="H34" i="4"/>
  <c r="G34" i="4"/>
  <c r="H32" i="4"/>
  <c r="G32" i="4"/>
  <c r="H31" i="4"/>
  <c r="G31" i="4"/>
  <c r="H30" i="4"/>
  <c r="G30" i="4"/>
  <c r="H29" i="4"/>
  <c r="G29" i="4"/>
  <c r="H27" i="4"/>
  <c r="G27" i="4"/>
  <c r="H26" i="4"/>
  <c r="G26" i="4"/>
  <c r="H25" i="4"/>
  <c r="G25" i="4"/>
  <c r="H24" i="4"/>
  <c r="G24" i="4"/>
  <c r="H22" i="4"/>
  <c r="G22" i="4"/>
  <c r="H21" i="4"/>
  <c r="G21" i="4"/>
  <c r="H20" i="4"/>
  <c r="G20" i="4"/>
  <c r="H19" i="4"/>
  <c r="G19" i="4"/>
  <c r="H17" i="4"/>
  <c r="G17" i="4"/>
  <c r="H16" i="4"/>
  <c r="G16" i="4"/>
  <c r="H15" i="4"/>
  <c r="G15" i="4"/>
  <c r="H14" i="4"/>
</calcChain>
</file>

<file path=xl/sharedStrings.xml><?xml version="1.0" encoding="utf-8"?>
<sst xmlns="http://schemas.openxmlformats.org/spreadsheetml/2006/main" count="252" uniqueCount="193">
  <si>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</si>
  <si>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</si>
  <si>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</si>
  <si>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</si>
  <si>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</si>
  <si>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</si>
  <si>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</si>
  <si>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</si>
  <si>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</si>
  <si>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</si>
  <si>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</si>
  <si>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</si>
  <si>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</si>
  <si>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</si>
  <si>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</si>
  <si>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</si>
  <si>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</si>
  <si>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</si>
  <si>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</si>
  <si>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</si>
  <si>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</si>
  <si>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</si>
  <si>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</si>
  <si>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</si>
  <si>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</si>
  <si>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</si>
  <si>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Стоимость работ</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</si>
  <si>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</si>
  <si>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</si>
  <si>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</si>
  <si>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</si>
  <si>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</si>
  <si>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</si>
  <si>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</si>
  <si>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2.1. Строительство магистральной и распределительной ВОЛС </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</si>
  <si>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</si>
  <si>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</si>
  <si>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</si>
  <si>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</si>
  <si>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</si>
  <si>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</si>
  <si>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1 км трассы магистрали</t>
  </si>
  <si>
    <t>1 патчкорд</t>
  </si>
  <si>
    <t>кан-км</t>
  </si>
  <si>
    <t>Монтаж телекоммуникационного  шкафа , телекоммуникационной стойки емкостью:</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</si>
  <si>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</si>
  <si>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</si>
  <si>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</si>
  <si>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</si>
  <si>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</si>
  <si>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</si>
  <si>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</si>
  <si>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</si>
  <si>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</si>
  <si>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</si>
  <si>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</si>
  <si>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</si>
  <si>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</si>
  <si>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</si>
  <si>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</si>
  <si>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</si>
  <si>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</si>
  <si>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</si>
  <si>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</si>
  <si>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</si>
  <si>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</si>
  <si>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</si>
  <si>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</si>
  <si>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</si>
  <si>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</si>
  <si>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</si>
  <si>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</si>
  <si>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</si>
  <si>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</si>
  <si>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</si>
  <si>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</si>
  <si>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</si>
  <si>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</si>
  <si>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</si>
  <si>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</si>
  <si>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</si>
  <si>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</si>
  <si>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</si>
  <si>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</si>
  <si>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ПИР;СМР (включая стоимость материалов, в том числе абонентской розетки), прочие затраты, исполнительная документация по МР.</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</si>
  <si>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</si>
  <si>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</si>
  <si>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</si>
  <si>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</si>
  <si>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</si>
  <si>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</si>
  <si>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</si>
  <si>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</si>
  <si>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</si>
  <si>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</si>
  <si>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</si>
  <si>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</si>
  <si>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</si>
  <si>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</si>
  <si>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</si>
  <si>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</si>
  <si>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</si>
  <si>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</si>
  <si>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</si>
  <si>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</si>
  <si>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</si>
  <si>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</si>
  <si>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</si>
  <si>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</si>
  <si>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</si>
  <si>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</si>
  <si>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</si>
  <si>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</si>
  <si>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</si>
  <si>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</si>
  <si>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</si>
  <si>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</si>
  <si>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</si>
  <si>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ОСТИ ПАО "Башинформсвязь"</t>
  </si>
  <si>
    <r>
      <t xml:space="preserve">ВОК </t>
    </r>
    <r>
      <rPr>
        <b/>
        <sz val="12"/>
        <color rgb="FFFF0000"/>
        <rFont val="Consolas"/>
        <family val="3"/>
        <charset val="204"/>
      </rPr>
      <t>до 8</t>
    </r>
    <r>
      <rPr>
        <sz val="10"/>
        <color theme="1"/>
        <rFont val="Consolas"/>
        <family val="3"/>
        <charset val="204"/>
      </rPr>
      <t xml:space="preserve"> волокон</t>
    </r>
  </si>
  <si>
    <r>
      <t xml:space="preserve">ВОК </t>
    </r>
    <r>
      <rPr>
        <b/>
        <sz val="12"/>
        <color rgb="FFFF0000"/>
        <rFont val="Consolas"/>
        <family val="3"/>
        <charset val="204"/>
      </rPr>
      <t>от 8  до 24</t>
    </r>
    <r>
      <rPr>
        <sz val="10"/>
        <color theme="1"/>
        <rFont val="Consolas"/>
        <family val="3"/>
        <charset val="204"/>
      </rPr>
      <t xml:space="preserve"> волокон</t>
    </r>
  </si>
  <si>
    <r>
      <t xml:space="preserve">ВОК </t>
    </r>
    <r>
      <rPr>
        <b/>
        <sz val="12"/>
        <color rgb="FFFF0000"/>
        <rFont val="Consolas"/>
        <family val="3"/>
        <charset val="204"/>
      </rPr>
      <t>более 48</t>
    </r>
    <r>
      <rPr>
        <sz val="10"/>
        <color theme="1"/>
        <rFont val="Consolas"/>
        <family val="3"/>
        <charset val="204"/>
      </rPr>
      <t xml:space="preserve"> волокон</t>
    </r>
  </si>
  <si>
    <r>
      <rPr>
        <b/>
        <sz val="10"/>
        <color theme="1"/>
        <rFont val="Consolas"/>
        <family val="3"/>
        <charset val="204"/>
      </rPr>
      <t>Прокладка и монтаж ВОК</t>
    </r>
    <r>
      <rPr>
        <b/>
        <sz val="10"/>
        <color rgb="FFFF0000"/>
        <rFont val="Consolas"/>
        <family val="3"/>
        <charset val="204"/>
      </rPr>
      <t xml:space="preserve"> в грунте</t>
    </r>
    <r>
      <rPr>
        <sz val="10"/>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</si>
  <si>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от 8 до 24</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</si>
  <si>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24 до 48</t>
    </r>
    <r>
      <rPr>
        <sz val="10"/>
        <color theme="1"/>
        <rFont val="Consolas"/>
        <family val="3"/>
        <charset val="204"/>
      </rPr>
      <t xml:space="preserve"> волокон</t>
    </r>
  </si>
  <si>
    <r>
      <rPr>
        <b/>
        <sz val="10"/>
        <color theme="1"/>
        <rFont val="Consolas"/>
        <family val="3"/>
        <charset val="204"/>
      </rPr>
      <t xml:space="preserve">Прокладка и монтаж ВОК </t>
    </r>
    <r>
      <rPr>
        <sz val="10"/>
        <color theme="1"/>
        <rFont val="Consolas"/>
        <family val="3"/>
        <charset val="204"/>
      </rPr>
      <t xml:space="preserve">  </t>
    </r>
    <r>
      <rPr>
        <b/>
        <sz val="10"/>
        <color rgb="FFFF0000"/>
        <rFont val="Consolas"/>
        <family val="3"/>
        <charset val="204"/>
      </rPr>
      <t xml:space="preserve">по существующим опорам </t>
    </r>
    <r>
      <rPr>
        <sz val="10"/>
        <color theme="1"/>
        <rFont val="Consolas"/>
        <family val="3"/>
        <charset val="204"/>
      </rPr>
      <t xml:space="preserve">(в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</si>
  <si>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ВОК </t>
    </r>
    <r>
      <rPr>
        <b/>
        <sz val="12"/>
        <color rgb="FFFF0000"/>
        <rFont val="Consolas"/>
        <family val="3"/>
        <charset val="204"/>
      </rPr>
      <t>до 8</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</si>
  <si>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8 до 24</t>
    </r>
    <r>
      <rPr>
        <sz val="10"/>
        <color theme="1"/>
        <rFont val="Consolas"/>
        <family val="3"/>
        <charset val="204"/>
      </rPr>
      <t xml:space="preserve"> волокон</t>
    </r>
  </si>
  <si>
    <r>
      <rPr>
        <b/>
        <sz val="10"/>
        <color theme="1"/>
        <rFont val="Consolas"/>
        <family val="3"/>
        <charset val="204"/>
      </rPr>
      <t>Прокладка и монтаж ВОК</t>
    </r>
    <r>
      <rPr>
        <sz val="10"/>
        <color theme="1"/>
        <rFont val="Consolas"/>
        <family val="3"/>
        <charset val="204"/>
      </rPr>
      <t xml:space="preserve"> </t>
    </r>
    <r>
      <rPr>
        <b/>
        <sz val="10"/>
        <color rgb="FFFF0000"/>
        <rFont val="Consolas"/>
        <family val="3"/>
        <charset val="204"/>
      </rPr>
      <t>с установкой опор</t>
    </r>
    <r>
      <rPr>
        <sz val="10"/>
        <color rgb="FFFF0000"/>
        <rFont val="Consolas"/>
        <family val="3"/>
        <charset val="204"/>
      </rPr>
      <t xml:space="preserve"> </t>
    </r>
    <r>
      <rPr>
        <sz val="10"/>
        <color theme="1" tint="4.9989318521683403E-2"/>
        <rFont val="Consolas"/>
        <family val="3"/>
        <charset val="204"/>
      </rPr>
      <t xml:space="preserve">(при среднем расстоянии между опорами - </t>
    </r>
    <r>
      <rPr>
        <b/>
        <sz val="10"/>
        <color rgb="FFFF0000"/>
        <rFont val="Consolas"/>
        <family val="3"/>
        <charset val="204"/>
      </rPr>
      <t>до 40 м</t>
    </r>
    <r>
      <rPr>
        <sz val="10"/>
        <color rgb="FFFF0000"/>
        <rFont val="Consolas"/>
        <family val="3"/>
        <charset val="204"/>
      </rPr>
      <t xml:space="preserve">. </t>
    </r>
    <r>
      <rPr>
        <sz val="10"/>
        <color theme="1" tint="4.9989318521683403E-2"/>
        <rFont val="Consolas"/>
        <family val="3"/>
        <charset val="204"/>
      </rPr>
      <t xml:space="preserve">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</si>
  <si>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ВОК</t>
    </r>
    <r>
      <rPr>
        <sz val="12"/>
        <color rgb="FFFF0000"/>
        <rFont val="Consolas"/>
        <family val="3"/>
        <charset val="204"/>
      </rPr>
      <t xml:space="preserve"> </t>
    </r>
    <r>
      <rPr>
        <b/>
        <sz val="12"/>
        <color rgb="FFFF0000"/>
        <rFont val="Consolas"/>
        <family val="3"/>
        <charset val="204"/>
      </rPr>
      <t>до 8</t>
    </r>
    <r>
      <rPr>
        <sz val="10"/>
        <color theme="1"/>
        <rFont val="Consolas"/>
        <family val="3"/>
        <charset val="204"/>
      </rPr>
      <t xml:space="preserve"> волокон</t>
    </r>
  </si>
  <si>
    <r>
      <rPr>
        <sz val="10"/>
        <color theme="1"/>
        <rFont val="Consolas"/>
        <family val="3"/>
        <charset val="204"/>
      </rPr>
      <t>ВОК</t>
    </r>
    <r>
      <rPr>
        <b/>
        <sz val="10"/>
        <color theme="1"/>
        <rFont val="Consolas"/>
        <family val="3"/>
        <charset val="204"/>
      </rPr>
      <t xml:space="preserve"> </t>
    </r>
    <r>
      <rPr>
        <b/>
        <sz val="12"/>
        <color rgb="FFFF0000"/>
        <rFont val="Consolas"/>
        <family val="3"/>
        <charset val="204"/>
      </rPr>
      <t>от 24 до 48</t>
    </r>
    <r>
      <rPr>
        <b/>
        <sz val="10"/>
        <color theme="1"/>
        <rFont val="Consolas"/>
        <family val="3"/>
        <charset val="204"/>
      </rPr>
      <t xml:space="preserve"> </t>
    </r>
    <r>
      <rPr>
        <sz val="10"/>
        <color theme="1"/>
        <rFont val="Consolas"/>
        <family val="3"/>
        <charset val="204"/>
      </rPr>
      <t>волокон</t>
    </r>
  </si>
  <si>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10"/>
        <color rgb="FFFF0000"/>
        <rFont val="Consolas"/>
        <family val="3"/>
        <charset val="204"/>
      </rPr>
      <t>без стоимости оборудования,</t>
    </r>
    <r>
      <rPr>
        <sz val="10"/>
        <color theme="1"/>
        <rFont val="Consolas"/>
        <family val="3"/>
        <charset val="204"/>
      </rPr>
      <t xml:space="preserve"> оформление исполнительной документации по МР и РД. </t>
    </r>
    <r>
      <rPr>
        <sz val="10"/>
        <color rgb="FFFF0000"/>
        <rFont val="Consolas"/>
        <family val="3"/>
        <charset val="204"/>
      </rPr>
      <t>(Все работы производятся в существующих стойках и шкафах)</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</si>
  <si>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</si>
  <si>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</si>
  <si>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</si>
  <si>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</si>
  <si>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</si>
  <si>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</si>
  <si>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</si>
  <si>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</si>
  <si>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</si>
  <si>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</si>
  <si>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</si>
  <si>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</si>
  <si>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</si>
  <si>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</si>
  <si>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</si>
  <si>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</si>
  <si>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</si>
  <si>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</si>
  <si>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</si>
  <si>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</si>
  <si>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</si>
  <si>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</si>
  <si>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</si>
  <si>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</si>
  <si>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</si>
  <si>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</si>
  <si>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</si>
  <si>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</si>
  <si>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</si>
  <si>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</si>
  <si>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</si>
  <si>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</si>
  <si>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</si>
  <si>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</si>
  <si>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</si>
  <si>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</si>
  <si>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</si>
  <si>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</si>
  <si>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</si>
  <si>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ВОК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24 до 48</t>
    </r>
    <r>
      <rPr>
        <sz val="10"/>
        <color theme="1"/>
        <rFont val="Consolas"/>
        <family val="3"/>
        <charset val="204"/>
      </rPr>
      <t xml:space="preserve"> волокон</t>
    </r>
  </si>
  <si>
    <t>200.3</t>
  </si>
  <si>
    <t>403.3</t>
  </si>
  <si>
    <t>418.2</t>
  </si>
  <si>
    <t>Комплект           1 контейнер</t>
  </si>
  <si>
    <r>
      <t xml:space="preserve">№(код) </t>
    </r>
    <r>
      <rPr>
        <sz val="8"/>
        <rFont val="Consolas"/>
        <family val="3"/>
        <charset val="204"/>
      </rPr>
      <t>расценки</t>
    </r>
  </si>
  <si>
    <r>
      <rPr>
        <b/>
        <sz val="10"/>
        <color rgb="FF000000"/>
        <rFont val="Consolas"/>
        <family val="3"/>
        <charset val="204"/>
      </rPr>
      <t>Прокладка и монтаж абонентского ВОК</t>
    </r>
    <r>
      <rPr>
        <sz val="10"/>
        <color rgb="FF000000"/>
        <rFont val="Consolas"/>
        <family val="3"/>
        <charset val="204"/>
      </rPr>
      <t xml:space="preserve"> (</t>
    </r>
    <r>
      <rPr>
        <b/>
        <sz val="10"/>
        <color rgb="FFFF0000"/>
        <rFont val="Consolas"/>
        <family val="3"/>
        <charset val="204"/>
      </rPr>
      <t>2 -4 волокна</t>
    </r>
    <r>
      <rPr>
        <sz val="10"/>
        <color rgb="FF000000"/>
        <rFont val="Consolas"/>
        <family val="3"/>
        <charset val="204"/>
      </rPr>
      <t xml:space="preserve">) от сплиттера  2-го каскада или оконечного устройства с установкой оптической розетки и </t>
    </r>
    <r>
      <rPr>
        <sz val="10"/>
        <color rgb="FFFF0000"/>
        <rFont val="Consolas"/>
        <family val="3"/>
        <charset val="204"/>
      </rPr>
      <t xml:space="preserve">с учетом стоимости материалов и оптической розетки  </t>
    </r>
  </si>
  <si>
    <t>ᴕ</t>
  </si>
  <si>
    <t xml:space="preserve">Удельные расценки (УР) ПАО "Башинформсвязь"на виды работ при строительстве объекта связи PON 3 этап      </t>
  </si>
  <si>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 905 </t>
    </r>
    <r>
      <rPr>
        <i/>
        <sz val="10"/>
        <color theme="1"/>
        <rFont val="Consolas"/>
        <family val="3"/>
        <charset val="204"/>
      </rPr>
      <t>на прокладку кабельной канализации.</t>
    </r>
  </si>
  <si>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воды;бирки на кабель и наклейки на оконечные устройства, внутриобъектовые работы (</t>
    </r>
    <r>
      <rPr>
        <sz val="10"/>
        <color rgb="FFFF0000"/>
        <rFont val="Consolas"/>
        <family val="3"/>
        <charset val="204"/>
      </rPr>
      <t>включая стоимость материалов</t>
    </r>
    <r>
      <rPr>
        <sz val="10"/>
        <color theme="1"/>
        <rFont val="Consolas"/>
        <family val="3"/>
        <charset val="204"/>
      </rPr>
      <t xml:space="preserve">): ВОК  со свободными модулями (ДРС GPON), монтаж кабельростов,кабельных каналов, стоек, оптических кроссов/дроп-муфт/сплиттеров, ОРК , ОРШ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Без учета абонентской разводки.</t>
    </r>
    <r>
      <rPr>
        <sz val="10"/>
        <color theme="1"/>
        <rFont val="Consolas"/>
        <family val="3"/>
        <charset val="204"/>
      </rPr>
      <t xml:space="preserve">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</si>
  <si>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10"/>
        <color rgb="FFFF0000"/>
        <rFont val="Consolas"/>
        <family val="3"/>
        <charset val="204"/>
      </rPr>
      <t>включая стоимость материалов</t>
    </r>
    <r>
      <rPr>
        <sz val="10"/>
        <color theme="1" tint="4.9989318521683403E-2"/>
        <rFont val="Consolas"/>
        <family val="3"/>
        <charset val="204"/>
      </rPr>
      <t xml:space="preserve">): ВОК  со свободными модулями (ДРС GPON), монтаж кабельростов, стоек, кабельных каналов,оптических кроссов/дроп-муфт/сплиттеров, ОРК, ОРШ </t>
    </r>
    <r>
      <rPr>
        <sz val="10"/>
        <color rgb="FFFF0000"/>
        <rFont val="Consolas"/>
        <family val="3"/>
        <charset val="204"/>
      </rPr>
      <t xml:space="preserve">(включая стоимость оптических кроссов, сплиттеров, ОРК, ОРШ); </t>
    </r>
    <r>
      <rPr>
        <sz val="10"/>
        <color theme="1" tint="4.9989318521683403E-2"/>
        <rFont val="Consolas"/>
        <family val="3"/>
        <charset val="204"/>
      </rPr>
      <t xml:space="preserve">оконечивание кабеля с обеих сторон, </t>
    </r>
    <r>
      <rPr>
        <sz val="10"/>
        <color rgb="FFFF0000"/>
        <rFont val="Consolas"/>
        <family val="3"/>
        <charset val="204"/>
      </rPr>
      <t>включая работы по восстановлению дорожных и тротуарных покрытий и благоустройству;</t>
    </r>
    <r>
      <rPr>
        <sz val="10"/>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исполнительной документации по МР и РД. Без учета абонентской разводки.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</si>
  <si>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включая стоимость метериалов</t>
    </r>
    <r>
      <rPr>
        <sz val="10"/>
        <color theme="1"/>
        <rFont val="Consolas"/>
        <family val="3"/>
        <charset val="204"/>
      </rPr>
      <t xml:space="preserve">): ВОК  со свободными модулями (ДРС GPON),монтаж кабельростов,кабельных каналов, стоек, оптических кроссов/дроп-муфт/сплиттеров, ОРК, ОРШ </t>
    </r>
    <r>
      <rPr>
        <sz val="10"/>
        <color rgb="FFFF0000"/>
        <rFont val="Consolas"/>
        <family val="3"/>
        <charset val="204"/>
      </rPr>
      <t>(включая стоимость оптических кроссов, сплиттеров, ОРК, ОРШ)</t>
    </r>
    <r>
      <rPr>
        <sz val="10"/>
        <color theme="1"/>
        <rFont val="Consolas"/>
        <family val="3"/>
        <charset val="204"/>
      </rPr>
      <t xml:space="preserve">;оконечивание кабеля с обеих сторон; проведение всех  измерений ВОК; постановка на кадастровый учёт;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</si>
  <si>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ПИР (включая предварительную рабочую документацию);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с учетом стоимости материалов</t>
    </r>
    <r>
      <rPr>
        <sz val="10"/>
        <color theme="1"/>
        <rFont val="Consolas"/>
        <family val="3"/>
        <charset val="204"/>
      </rPr>
      <t xml:space="preserve">): ВОК  со свободными модулями (ДРС GPON),монтаж кабельростов, кабельных каналов,стоек, оптических кроссов/дроп-муфт/сплиттеров, ОРК, ОРШ </t>
    </r>
    <r>
      <rPr>
        <sz val="10"/>
        <color rgb="FFFF0000"/>
        <rFont val="Consolas"/>
        <family val="3"/>
        <charset val="204"/>
      </rPr>
      <t>(включая стоимость оптических кроссов, сплиттеров, ОРК, ОРШ)</t>
    </r>
    <r>
      <rPr>
        <sz val="10"/>
        <color theme="1"/>
        <rFont val="Consolas"/>
        <family val="3"/>
        <charset val="204"/>
      </rPr>
      <t xml:space="preserve">;;оконечивание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</si>
  <si>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rPr>
        <b/>
        <sz val="10"/>
        <color theme="1"/>
        <rFont val="Consolas"/>
        <family val="3"/>
        <charset val="204"/>
      </rPr>
      <t xml:space="preserve">Прокладка и монтаж ВОК </t>
    </r>
    <r>
      <rPr>
        <b/>
        <sz val="10"/>
        <color rgb="FFFF0000"/>
        <rFont val="Consolas"/>
        <family val="3"/>
        <charset val="204"/>
      </rPr>
      <t>в кабельной канализации</t>
    </r>
    <r>
      <rPr>
        <sz val="10"/>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и т.д.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</si>
  <si>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указанный размер/количество не включает.</t>
    </r>
  </si>
  <si>
    <t xml:space="preserve">Примечания. </t>
  </si>
  <si>
    <t>2017 год</t>
  </si>
  <si>
    <t>ед.</t>
  </si>
  <si>
    <r>
      <t xml:space="preserve">ПИР;СМР (рименяется дополнительно к расценке 403 и только в случае прокладки силового кабеля и кабеля заземления более </t>
    </r>
    <r>
      <rPr>
        <b/>
        <sz val="10"/>
        <color rgb="FFFF0000"/>
        <rFont val="Consolas"/>
        <family val="3"/>
        <charset val="204"/>
      </rPr>
      <t xml:space="preserve">50 м, </t>
    </r>
    <r>
      <rPr>
        <sz val="10"/>
        <rFont val="Consolas"/>
        <family val="3"/>
        <charset val="204"/>
      </rPr>
      <t>а так же необходимости монтажа ЩРЗ, ЩГ и ЩК с автоматами) с учетом стоимости оборудования и материалов.  Включает установку автоматов, прокладку силового кабеля и кабеля заземления, установку ЩРЗ, подключение, измерения, стоимость оборудования ЩРЗ, ЩГ и ЩК с автоматами и прочих материалов для подключения.</t>
    </r>
  </si>
  <si>
    <t>Комплекс работ по подключению оборудования к электропитанию постоянным/переменным током. (дополнительно к разделу 4 для УР № 403)</t>
  </si>
  <si>
    <t>Приложение №1 к Форме 3 Технико-коммерческое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</si>
</sst>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2">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s>
  <fills count="80">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rgb="FF00B05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4" borderId="1" applyBorder="0">
      <alignment horizontal="center" wrapText="1"/>
    </xf>
    <xf numFmtId="0" fontId="18" fillId="4" borderId="1" applyBorder="0">
      <alignment horizontal="left" wrapText="1"/>
    </xf>
    <xf numFmtId="0" fontId="14" fillId="4"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5" borderId="6">
      <alignment horizontal="center"/>
    </xf>
    <xf numFmtId="169" fontId="22"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4" fillId="26"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4" fillId="26"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4" fillId="32" borderId="0" applyNumberFormat="0" applyBorder="0" applyAlignment="0" applyProtection="0"/>
    <xf numFmtId="172" fontId="25" fillId="33"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4"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4" borderId="0" applyNumberFormat="0" applyBorder="0">
      <alignment vertical="center"/>
    </xf>
    <xf numFmtId="0" fontId="29" fillId="35" borderId="0" applyNumberFormat="0" applyBorder="0" applyAlignment="0" applyProtection="0"/>
    <xf numFmtId="0" fontId="22" fillId="0" borderId="0">
      <alignment horizontal="left"/>
    </xf>
    <xf numFmtId="169" fontId="30" fillId="36"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7" borderId="1">
      <alignment vertical="center"/>
    </xf>
    <xf numFmtId="174" fontId="4" fillId="0" borderId="0"/>
    <xf numFmtId="174" fontId="4" fillId="0" borderId="0"/>
    <xf numFmtId="165" fontId="22" fillId="38" borderId="6">
      <alignment vertical="center"/>
    </xf>
    <xf numFmtId="0" fontId="32"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2" borderId="0">
      <alignment horizontal="centerContinuous" vertical="center"/>
    </xf>
    <xf numFmtId="165" fontId="22" fillId="6" borderId="1" applyBorder="0">
      <alignment horizontal="center" vertical="center"/>
    </xf>
    <xf numFmtId="0" fontId="37"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3" fillId="43"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7" borderId="1">
      <alignment horizontal="center" vertical="center" wrapText="1"/>
      <protection locked="0"/>
    </xf>
    <xf numFmtId="2" fontId="44" fillId="0" borderId="1">
      <alignment horizontal="center" vertical="center"/>
    </xf>
    <xf numFmtId="0" fontId="45" fillId="0" borderId="0"/>
    <xf numFmtId="0" fontId="4" fillId="0" borderId="0"/>
    <xf numFmtId="0" fontId="46" fillId="32" borderId="16" applyNumberFormat="0" applyAlignment="0" applyProtection="0"/>
    <xf numFmtId="10" fontId="47" fillId="48" borderId="1" applyNumberFormat="0" applyBorder="0" applyAlignment="0" applyProtection="0"/>
    <xf numFmtId="165" fontId="22" fillId="49" borderId="1">
      <alignment vertical="center"/>
      <protection locked="0"/>
    </xf>
    <xf numFmtId="0" fontId="48" fillId="0" borderId="0">
      <alignment horizontal="center" vertical="center" wrapText="1"/>
    </xf>
    <xf numFmtId="169" fontId="4" fillId="50" borderId="1">
      <alignment vertical="center"/>
    </xf>
    <xf numFmtId="180" fontId="49" fillId="0" borderId="0" applyFont="0" applyFill="0" applyBorder="0" applyAlignment="0" applyProtection="0"/>
    <xf numFmtId="0" fontId="50" fillId="0" borderId="0">
      <alignment horizontal="center" vertical="center" wrapText="1"/>
    </xf>
    <xf numFmtId="172" fontId="51" fillId="51" borderId="17" applyBorder="0" applyAlignment="0">
      <alignment horizontal="left" indent="1"/>
    </xf>
    <xf numFmtId="0" fontId="52" fillId="0" borderId="18" applyNumberFormat="0" applyFill="0" applyAlignment="0" applyProtection="0"/>
    <xf numFmtId="0" fontId="53" fillId="52" borderId="0" applyNumberFormat="0" applyBorder="0" applyAlignment="0" applyProtection="0"/>
    <xf numFmtId="0" fontId="14" fillId="4"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3" borderId="19" applyNumberFormat="0" applyAlignment="0" applyProtection="0"/>
    <xf numFmtId="0" fontId="58" fillId="4" borderId="0">
      <alignment vertical="center"/>
    </xf>
    <xf numFmtId="39" fontId="28"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0" fillId="55" borderId="1">
      <alignment vertical="top"/>
    </xf>
    <xf numFmtId="0" fontId="61" fillId="56" borderId="0">
      <alignment horizontal="center" vertical="center"/>
    </xf>
    <xf numFmtId="0" fontId="61" fillId="56" borderId="0">
      <alignment horizontal="right" vertical="top"/>
    </xf>
    <xf numFmtId="0" fontId="62" fillId="0" borderId="0" applyNumberFormat="0" applyFill="0" applyBorder="0" applyAlignment="0" applyProtection="0"/>
    <xf numFmtId="187" fontId="4" fillId="33" borderId="1">
      <alignment vertical="center"/>
    </xf>
    <xf numFmtId="188" fontId="63" fillId="0" borderId="1">
      <alignment horizontal="left" vertical="center"/>
      <protection locked="0"/>
    </xf>
    <xf numFmtId="0" fontId="4" fillId="57" borderId="0"/>
    <xf numFmtId="0" fontId="15"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4" borderId="0" applyFill="0"/>
    <xf numFmtId="0" fontId="65" fillId="0" borderId="0" applyNumberFormat="0" applyFill="0" applyBorder="0" applyAlignment="0" applyProtection="0">
      <alignment horizontal="center"/>
    </xf>
    <xf numFmtId="169" fontId="21"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4"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4"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75" fillId="4"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7"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0" fontId="83" fillId="0" borderId="0"/>
    <xf numFmtId="0" fontId="84" fillId="67" borderId="27" applyNumberFormat="0" applyAlignment="0" applyProtection="0"/>
    <xf numFmtId="0" fontId="88" fillId="0" borderId="0" applyNumberFormat="0" applyFill="0" applyBorder="0" applyAlignment="0" applyProtection="0"/>
  </cellStyleXfs>
  <cellXfs count="299">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Fill="1" applyBorder="1" applyProtection="1"/>
    <xf numFmtId="0" fontId="0" fillId="0" borderId="41" xfId="0" applyFill="1" applyBorder="1" applyProtection="1"/>
    <xf numFmtId="0" fontId="0" fillId="0" borderId="41" xfId="0" applyBorder="1" applyProtection="1"/>
    <xf numFmtId="0" fontId="0" fillId="0" borderId="50" xfId="0" applyBorder="1" applyProtection="1"/>
    <xf numFmtId="0" fontId="0" fillId="0" borderId="50" xfId="0" applyFill="1" applyBorder="1" applyProtection="1"/>
    <xf numFmtId="4" fontId="8" fillId="0" borderId="50" xfId="0" applyNumberFormat="1" applyFont="1" applyFill="1" applyBorder="1" applyAlignment="1" applyProtection="1">
      <alignment vertical="center"/>
    </xf>
    <xf numFmtId="4" fontId="8"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8" fillId="0" borderId="53" xfId="1" applyNumberFormat="1" applyFont="1" applyFill="1" applyBorder="1" applyAlignment="1" applyProtection="1">
      <alignment horizontal="right" vertical="center"/>
    </xf>
    <xf numFmtId="4" fontId="8" fillId="0" borderId="53" xfId="0" applyNumberFormat="1" applyFont="1" applyFill="1" applyBorder="1" applyAlignment="1" applyProtection="1">
      <alignment horizontal="right" vertical="center"/>
    </xf>
    <xf numFmtId="0" fontId="8"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0" fontId="8" fillId="0" borderId="53" xfId="0" applyFont="1" applyBorder="1" applyAlignment="1" applyProtection="1">
      <alignment horizontal="right" vertical="center" wrapText="1"/>
    </xf>
    <xf numFmtId="4" fontId="8" fillId="0"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2" fontId="8" fillId="0" borderId="53" xfId="0" applyNumberFormat="1" applyFont="1" applyBorder="1" applyAlignment="1" applyProtection="1">
      <alignment horizontal="right" vertical="center" wrapText="1"/>
    </xf>
    <xf numFmtId="4" fontId="93"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8" fillId="0" borderId="53" xfId="0" applyNumberFormat="1" applyFont="1" applyBorder="1" applyAlignment="1" applyProtection="1">
      <alignment horizontal="right" vertical="center"/>
    </xf>
    <xf numFmtId="4" fontId="93"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2"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85" fillId="2" borderId="53" xfId="0"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9" fillId="0" borderId="53" xfId="12" applyFont="1" applyFill="1" applyBorder="1" applyAlignment="1" applyProtection="1">
      <alignment horizontal="right" vertical="center" wrapText="1"/>
    </xf>
    <xf numFmtId="0" fontId="86" fillId="0" borderId="53" xfId="3229" applyFont="1" applyFill="1" applyBorder="1" applyAlignment="1" applyProtection="1">
      <alignment horizontal="right" vertical="center" wrapText="1"/>
    </xf>
    <xf numFmtId="4" fontId="85" fillId="0" borderId="53" xfId="6" applyNumberFormat="1" applyFont="1" applyFill="1" applyBorder="1" applyAlignment="1" applyProtection="1">
      <alignment horizontal="right" vertical="center" wrapText="1"/>
    </xf>
    <xf numFmtId="4" fontId="85" fillId="0" borderId="53" xfId="1"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xf>
    <xf numFmtId="0" fontId="0" fillId="0" borderId="53" xfId="0" applyBorder="1"/>
    <xf numFmtId="0" fontId="95" fillId="0" borderId="0" xfId="0" applyFont="1"/>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4" fontId="103" fillId="0" borderId="32" xfId="1" applyNumberFormat="1" applyFont="1" applyFill="1" applyBorder="1" applyAlignment="1" applyProtection="1">
      <alignment horizontal="right" vertical="center"/>
    </xf>
    <xf numFmtId="0" fontId="117" fillId="0" borderId="32" xfId="7" applyFont="1" applyBorder="1" applyAlignment="1" applyProtection="1">
      <alignment vertical="center" wrapText="1"/>
    </xf>
    <xf numFmtId="0" fontId="103" fillId="0" borderId="49" xfId="0" applyFont="1" applyBorder="1" applyAlignment="1" applyProtection="1">
      <alignment horizontal="right" vertical="center" wrapText="1"/>
    </xf>
    <xf numFmtId="49" fontId="103" fillId="74" borderId="32" xfId="0" applyNumberFormat="1" applyFont="1" applyFill="1" applyBorder="1" applyAlignment="1" applyProtection="1">
      <alignment horizontal="right" vertical="center" wrapText="1"/>
    </xf>
    <xf numFmtId="0" fontId="103" fillId="74" borderId="32" xfId="0" applyFont="1" applyFill="1" applyBorder="1" applyAlignment="1" applyProtection="1">
      <alignment vertical="center" wrapText="1"/>
    </xf>
    <xf numFmtId="0" fontId="103" fillId="74" borderId="32" xfId="0" applyFont="1" applyFill="1" applyBorder="1" applyAlignment="1" applyProtection="1">
      <alignment horizontal="center" vertical="center" wrapText="1"/>
    </xf>
    <xf numFmtId="4" fontId="103" fillId="74" borderId="32" xfId="0" applyNumberFormat="1" applyFont="1" applyFill="1" applyBorder="1" applyAlignment="1" applyProtection="1">
      <alignment horizontal="right" vertical="center" wrapText="1"/>
    </xf>
    <xf numFmtId="0" fontId="103" fillId="0" borderId="32" xfId="0" applyFont="1" applyFill="1" applyBorder="1" applyAlignment="1" applyProtection="1">
      <alignment vertical="center" wrapText="1"/>
    </xf>
    <xf numFmtId="4" fontId="103" fillId="0" borderId="32" xfId="0" applyNumberFormat="1" applyFont="1" applyFill="1" applyBorder="1" applyAlignment="1" applyProtection="1">
      <alignment horizontal="right" vertical="center" wrapText="1"/>
    </xf>
    <xf numFmtId="0" fontId="112" fillId="74" borderId="32" xfId="0" applyFont="1" applyFill="1" applyBorder="1" applyAlignment="1" applyProtection="1">
      <alignment vertical="center" wrapText="1"/>
    </xf>
    <xf numFmtId="0" fontId="112" fillId="0" borderId="32" xfId="0"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4" fontId="102" fillId="0" borderId="32" xfId="0" applyNumberFormat="1" applyFont="1" applyFill="1" applyBorder="1" applyAlignment="1" applyProtection="1">
      <alignment horizontal="right" vertical="center" wrapText="1"/>
    </xf>
    <xf numFmtId="1" fontId="103" fillId="0" borderId="32" xfId="12" applyNumberFormat="1" applyFont="1" applyFill="1" applyBorder="1" applyAlignment="1" applyProtection="1">
      <alignment horizontal="center" vertical="center" wrapText="1"/>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0" fontId="117" fillId="76" borderId="32" xfId="0" applyFont="1" applyFill="1" applyBorder="1" applyAlignment="1" applyProtection="1">
      <alignment vertical="center" wrapText="1"/>
    </xf>
    <xf numFmtId="0" fontId="102" fillId="76" borderId="32" xfId="0" applyFont="1" applyFill="1" applyBorder="1" applyAlignment="1" applyProtection="1">
      <alignment horizontal="center" vertical="center" wrapText="1"/>
    </xf>
    <xf numFmtId="4" fontId="102" fillId="76" borderId="32" xfId="0" applyNumberFormat="1" applyFont="1" applyFill="1" applyBorder="1" applyAlignment="1" applyProtection="1">
      <alignment horizontal="right" vertical="center" wrapText="1"/>
    </xf>
    <xf numFmtId="0" fontId="117" fillId="2" borderId="32" xfId="0" applyFont="1" applyFill="1" applyBorder="1" applyAlignment="1" applyProtection="1">
      <alignment horizontal="center" vertical="center" wrapText="1"/>
    </xf>
    <xf numFmtId="0" fontId="118" fillId="2" borderId="32" xfId="7" applyFont="1" applyFill="1" applyBorder="1" applyAlignment="1" applyProtection="1">
      <alignment vertical="center" wrapText="1"/>
    </xf>
    <xf numFmtId="0" fontId="103" fillId="76" borderId="32" xfId="12" applyFont="1" applyFill="1" applyBorder="1" applyAlignment="1" applyProtection="1">
      <alignment horizontal="right" vertical="center" wrapText="1"/>
    </xf>
    <xf numFmtId="0" fontId="102" fillId="76" borderId="32" xfId="12" applyFont="1" applyFill="1" applyBorder="1" applyAlignment="1">
      <alignment vertical="center" wrapText="1"/>
    </xf>
    <xf numFmtId="0" fontId="113" fillId="76"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3"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17"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18" fillId="2" borderId="32" xfId="0" applyFont="1" applyFill="1" applyBorder="1" applyAlignment="1" applyProtection="1">
      <alignment vertical="center" wrapText="1"/>
    </xf>
    <xf numFmtId="0" fontId="117" fillId="2" borderId="32" xfId="0" applyFont="1" applyFill="1" applyBorder="1" applyAlignment="1" applyProtection="1">
      <alignment vertical="center" wrapText="1"/>
    </xf>
    <xf numFmtId="2" fontId="103" fillId="76" borderId="32" xfId="12" applyNumberFormat="1" applyFont="1" applyFill="1" applyBorder="1" applyAlignment="1" applyProtection="1">
      <alignment horizontal="right" vertical="center" wrapText="1"/>
    </xf>
    <xf numFmtId="1" fontId="103" fillId="76" borderId="32" xfId="12" applyNumberFormat="1" applyFont="1" applyFill="1" applyBorder="1" applyAlignment="1" applyProtection="1">
      <alignment horizontal="right" vertical="center" wrapText="1"/>
    </xf>
    <xf numFmtId="0" fontId="103" fillId="76" borderId="32" xfId="0" applyFont="1" applyFill="1" applyBorder="1" applyAlignment="1" applyProtection="1">
      <alignment vertical="center" wrapText="1"/>
    </xf>
    <xf numFmtId="0" fontId="118"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3"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8"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6" fillId="0" borderId="32" xfId="12" applyFont="1" applyFill="1" applyBorder="1" applyAlignment="1">
      <alignment horizontal="center" vertical="center" wrapText="1"/>
    </xf>
    <xf numFmtId="0" fontId="117"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78" borderId="32" xfId="0" applyFont="1" applyFill="1" applyBorder="1" applyAlignment="1" applyProtection="1">
      <alignment horizontal="right" vertical="center" wrapText="1"/>
    </xf>
    <xf numFmtId="0" fontId="117"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3" fillId="78" borderId="32" xfId="1" applyNumberFormat="1" applyFont="1" applyFill="1" applyBorder="1" applyAlignment="1" applyProtection="1">
      <alignment horizontal="right" vertical="center"/>
    </xf>
    <xf numFmtId="4" fontId="102" fillId="78"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78" borderId="32" xfId="11"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49" fontId="103" fillId="78" borderId="32" xfId="0" applyNumberFormat="1" applyFont="1" applyFill="1" applyBorder="1" applyAlignment="1" applyProtection="1">
      <alignment horizontal="right" vertical="center"/>
    </xf>
    <xf numFmtId="0" fontId="117" fillId="78" borderId="32" xfId="7" applyFont="1" applyFill="1" applyBorder="1" applyAlignment="1" applyProtection="1">
      <alignment vertical="center" wrapText="1"/>
    </xf>
    <xf numFmtId="0" fontId="102" fillId="78"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28"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78" borderId="32" xfId="0" applyFont="1" applyFill="1" applyBorder="1" applyAlignment="1" applyProtection="1">
      <alignment horizontal="right" vertical="center"/>
    </xf>
    <xf numFmtId="0" fontId="114" fillId="78" borderId="32" xfId="0" applyFont="1" applyFill="1" applyBorder="1" applyAlignment="1" applyProtection="1">
      <alignment horizontal="center" vertical="center" wrapText="1"/>
    </xf>
    <xf numFmtId="4" fontId="103" fillId="78" borderId="32" xfId="0" applyNumberFormat="1" applyFont="1" applyFill="1" applyBorder="1" applyAlignment="1" applyProtection="1">
      <alignment horizontal="right" vertical="center"/>
    </xf>
    <xf numFmtId="4" fontId="103" fillId="78" borderId="32" xfId="0" applyNumberFormat="1" applyFont="1" applyFill="1" applyBorder="1" applyAlignment="1" applyProtection="1">
      <alignment horizontal="left" vertical="center"/>
    </xf>
    <xf numFmtId="4" fontId="103" fillId="78" borderId="32" xfId="0" applyNumberFormat="1" applyFont="1" applyFill="1" applyBorder="1" applyAlignment="1" applyProtection="1">
      <alignment horizontal="center" vertical="center" wrapText="1"/>
    </xf>
    <xf numFmtId="0" fontId="117" fillId="0" borderId="32" xfId="7" applyFont="1" applyBorder="1" applyAlignment="1" applyProtection="1">
      <alignment horizontal="left" vertical="center" wrapText="1"/>
    </xf>
    <xf numFmtId="0" fontId="122"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4" fillId="0" borderId="0" xfId="0" applyFont="1" applyProtection="1"/>
    <xf numFmtId="4" fontId="136"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5"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7" fillId="0" borderId="28" xfId="0" applyFont="1" applyFill="1" applyBorder="1" applyAlignment="1" applyProtection="1">
      <alignment horizontal="center" vertical="center" wrapText="1"/>
    </xf>
    <xf numFmtId="0" fontId="117" fillId="69" borderId="28" xfId="0" applyFont="1" applyFill="1" applyBorder="1" applyAlignment="1" applyProtection="1">
      <alignment horizontal="center" vertical="center" wrapText="1"/>
    </xf>
    <xf numFmtId="0" fontId="117" fillId="2" borderId="28" xfId="0" applyFont="1" applyFill="1" applyBorder="1" applyAlignment="1" applyProtection="1">
      <alignment horizontal="center" vertical="center" wrapText="1"/>
    </xf>
    <xf numFmtId="0" fontId="117" fillId="2" borderId="32" xfId="0" applyFont="1" applyFill="1" applyBorder="1" applyAlignment="1" applyProtection="1">
      <alignment horizontal="justify" vertical="center" wrapText="1"/>
    </xf>
    <xf numFmtId="0" fontId="117" fillId="78" borderId="32" xfId="0" applyFont="1" applyFill="1" applyBorder="1" applyAlignment="1" applyProtection="1">
      <alignment horizontal="justify" vertical="center" wrapText="1"/>
    </xf>
    <xf numFmtId="4" fontId="105" fillId="0" borderId="56" xfId="0" applyNumberFormat="1" applyFont="1" applyFill="1" applyBorder="1" applyAlignment="1" applyProtection="1">
      <alignment horizontal="center" vertical="center" wrapText="1"/>
    </xf>
    <xf numFmtId="0" fontId="139" fillId="0" borderId="0" xfId="0" applyFont="1" applyAlignment="1" applyProtection="1">
      <alignment horizontal="center"/>
    </xf>
    <xf numFmtId="0" fontId="140" fillId="0" borderId="0" xfId="0" applyFont="1" applyAlignment="1" applyProtection="1">
      <alignment horizontal="center" vertical="center"/>
    </xf>
    <xf numFmtId="0" fontId="117"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18" fillId="0" borderId="32" xfId="0" applyFont="1" applyFill="1" applyBorder="1" applyAlignment="1" applyProtection="1">
      <alignment horizontal="justify" vertical="center" wrapText="1"/>
    </xf>
    <xf numFmtId="0" fontId="118"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7" fillId="0" borderId="32" xfId="7" applyFont="1" applyBorder="1" applyAlignment="1" applyProtection="1">
      <alignment horizontal="justify" vertical="center" wrapText="1"/>
    </xf>
    <xf numFmtId="0" fontId="114" fillId="78" borderId="32" xfId="7" applyFont="1" applyFill="1" applyBorder="1" applyAlignment="1" applyProtection="1">
      <alignment horizontal="justify" vertical="center" wrapText="1"/>
    </xf>
    <xf numFmtId="0" fontId="87" fillId="0" borderId="41" xfId="0" applyFont="1" applyFill="1" applyBorder="1" applyAlignment="1" applyProtection="1">
      <alignment horizontal="center" vertical="center"/>
    </xf>
    <xf numFmtId="0" fontId="100" fillId="0" borderId="70" xfId="0" applyFont="1" applyBorder="1" applyAlignment="1">
      <alignment horizontal="right" vertical="center"/>
    </xf>
    <xf numFmtId="1" fontId="102" fillId="0" borderId="49" xfId="11" applyNumberFormat="1" applyFont="1" applyFill="1" applyBorder="1" applyAlignment="1" applyProtection="1">
      <alignment horizontal="center" vertical="center" wrapText="1"/>
    </xf>
    <xf numFmtId="0" fontId="117"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0" fontId="123" fillId="0" borderId="32" xfId="763" applyFont="1" applyFill="1" applyBorder="1" applyAlignment="1">
      <alignment horizontal="left" vertical="center" wrapText="1"/>
    </xf>
    <xf numFmtId="0" fontId="102" fillId="0" borderId="32" xfId="12" applyFont="1" applyFill="1" applyBorder="1" applyAlignment="1">
      <alignment horizontal="center" vertical="center" wrapText="1"/>
    </xf>
    <xf numFmtId="0" fontId="8" fillId="75" borderId="47" xfId="0" applyFont="1" applyFill="1" applyBorder="1" applyAlignment="1" applyProtection="1">
      <alignment vertical="center"/>
    </xf>
    <xf numFmtId="1" fontId="114" fillId="79" borderId="32" xfId="12" applyNumberFormat="1" applyFont="1" applyFill="1" applyBorder="1" applyAlignment="1" applyProtection="1">
      <alignment horizontal="center"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2" fillId="78" borderId="32" xfId="0" applyFont="1" applyFill="1" applyBorder="1" applyAlignment="1" applyProtection="1">
      <alignment horizontal="left" vertical="center" wrapText="1"/>
    </xf>
    <xf numFmtId="0" fontId="103" fillId="0"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02" fillId="0" borderId="28" xfId="7" applyFont="1" applyBorder="1" applyAlignment="1" applyProtection="1">
      <alignment horizontal="left" vertical="center" wrapText="1"/>
    </xf>
    <xf numFmtId="0" fontId="135"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78" borderId="34" xfId="0" applyFont="1" applyFill="1" applyBorder="1" applyAlignment="1" applyProtection="1">
      <alignment horizontal="justify" vertical="center" wrapText="1"/>
    </xf>
    <xf numFmtId="0" fontId="114" fillId="78" borderId="38" xfId="0" applyFont="1" applyFill="1" applyBorder="1" applyAlignment="1" applyProtection="1">
      <alignment horizontal="justify" vertical="center" wrapText="1"/>
    </xf>
    <xf numFmtId="4" fontId="103" fillId="78" borderId="34" xfId="1" applyNumberFormat="1" applyFont="1" applyFill="1" applyBorder="1" applyAlignment="1" applyProtection="1">
      <alignment horizontal="left" vertical="center"/>
    </xf>
    <xf numFmtId="4" fontId="103" fillId="78"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2" fillId="0" borderId="32" xfId="7" applyFont="1" applyBorder="1" applyAlignment="1" applyProtection="1">
      <alignment horizontal="justify" vertical="center" wrapText="1"/>
    </xf>
    <xf numFmtId="1" fontId="122" fillId="77" borderId="48" xfId="11" applyNumberFormat="1" applyFont="1" applyFill="1" applyBorder="1" applyAlignment="1" applyProtection="1">
      <alignment horizontal="center" vertical="center"/>
    </xf>
    <xf numFmtId="1" fontId="122" fillId="77" borderId="49" xfId="11" applyNumberFormat="1" applyFont="1" applyFill="1" applyBorder="1" applyAlignment="1" applyProtection="1">
      <alignment horizontal="center" vertical="center"/>
    </xf>
    <xf numFmtId="1" fontId="103" fillId="0" borderId="47" xfId="12" applyNumberFormat="1" applyFont="1" applyFill="1" applyBorder="1" applyAlignment="1" applyProtection="1">
      <alignment horizontal="center" vertical="center" wrapText="1"/>
    </xf>
    <xf numFmtId="1" fontId="103" fillId="0" borderId="56" xfId="12" applyNumberFormat="1" applyFont="1" applyFill="1" applyBorder="1" applyAlignment="1" applyProtection="1">
      <alignment horizontal="center"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78" borderId="32" xfId="0" applyFont="1" applyFill="1" applyBorder="1" applyAlignment="1" applyProtection="1">
      <alignment horizontal="justify" wrapText="1"/>
    </xf>
    <xf numFmtId="0" fontId="102" fillId="78" borderId="32" xfId="0" applyFont="1" applyFill="1" applyBorder="1" applyAlignment="1" applyProtection="1">
      <alignment horizontal="justify" vertical="center" wrapText="1"/>
    </xf>
    <xf numFmtId="0" fontId="102" fillId="0" borderId="32" xfId="763" applyFont="1" applyFill="1" applyBorder="1" applyAlignment="1">
      <alignment horizontal="justify" vertical="center" wrapText="1"/>
    </xf>
    <xf numFmtId="0" fontId="102" fillId="0" borderId="49" xfId="0" applyFont="1" applyFill="1" applyBorder="1" applyAlignment="1" applyProtection="1">
      <alignment horizontal="justify" vertical="center" wrapText="1"/>
    </xf>
    <xf numFmtId="0" fontId="102" fillId="0" borderId="32" xfId="0" applyFont="1" applyFill="1" applyBorder="1" applyAlignment="1" applyProtection="1">
      <alignment horizontal="justify" vertical="center" wrapText="1"/>
    </xf>
    <xf numFmtId="0" fontId="102" fillId="2" borderId="32" xfId="0" applyFont="1" applyFill="1" applyBorder="1" applyAlignment="1" applyProtection="1">
      <alignment horizontal="justify" vertical="center" wrapText="1"/>
    </xf>
    <xf numFmtId="0" fontId="103" fillId="0" borderId="32" xfId="0" applyFont="1" applyFill="1" applyBorder="1" applyAlignment="1" applyProtection="1">
      <alignment horizontal="justify" vertical="center" wrapText="1"/>
      <protection locked="0"/>
    </xf>
    <xf numFmtId="1" fontId="122" fillId="75" borderId="48" xfId="11" applyNumberFormat="1" applyFont="1" applyFill="1" applyBorder="1" applyAlignment="1" applyProtection="1">
      <alignment horizontal="center" vertical="center"/>
    </xf>
    <xf numFmtId="1" fontId="122" fillId="75" borderId="49" xfId="11" applyNumberFormat="1" applyFont="1" applyFill="1" applyBorder="1" applyAlignment="1" applyProtection="1">
      <alignment horizontal="center" vertical="center"/>
    </xf>
    <xf numFmtId="0" fontId="102" fillId="76" borderId="32" xfId="0" applyFont="1" applyFill="1" applyBorder="1" applyAlignment="1" applyProtection="1">
      <alignment horizontal="left" vertical="center" wrapText="1"/>
    </xf>
    <xf numFmtId="0" fontId="102" fillId="76" borderId="34" xfId="0" applyFont="1" applyFill="1" applyBorder="1" applyAlignment="1" applyProtection="1">
      <alignment horizontal="center" vertical="center" wrapText="1"/>
    </xf>
    <xf numFmtId="0" fontId="102" fillId="76"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114"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center"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2" fillId="2" borderId="32" xfId="0" applyFont="1" applyFill="1" applyBorder="1" applyAlignment="1" applyProtection="1">
      <alignment horizontal="left" vertical="center" wrapText="1"/>
    </xf>
    <xf numFmtId="0" fontId="102" fillId="0" borderId="32" xfId="0" applyFont="1" applyBorder="1" applyAlignment="1" applyProtection="1">
      <alignment horizontal="justify" vertical="center" wrapText="1"/>
    </xf>
    <xf numFmtId="0" fontId="126" fillId="76" borderId="32" xfId="0"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justify" vertical="center" wrapText="1"/>
    </xf>
    <xf numFmtId="0" fontId="103" fillId="74" borderId="32" xfId="0" applyFont="1" applyFill="1" applyBorder="1" applyAlignment="1" applyProtection="1">
      <alignment horizontal="center" vertical="center" wrapText="1"/>
    </xf>
    <xf numFmtId="0" fontId="91" fillId="3" borderId="53" xfId="0" applyFont="1" applyFill="1" applyBorder="1" applyAlignment="1" applyProtection="1">
      <alignment horizontal="center" vertical="center"/>
    </xf>
    <xf numFmtId="198" fontId="89" fillId="73" borderId="41" xfId="519" applyNumberFormat="1" applyFont="1" applyFill="1" applyBorder="1" applyAlignment="1" applyProtection="1">
      <alignment horizontal="center" vertical="center"/>
      <protection locked="0"/>
    </xf>
    <xf numFmtId="198" fontId="89" fillId="73" borderId="33" xfId="519" applyNumberFormat="1" applyFont="1" applyFill="1" applyBorder="1" applyAlignment="1" applyProtection="1">
      <alignment horizontal="center" vertical="center"/>
      <protection locked="0"/>
    </xf>
    <xf numFmtId="0" fontId="90" fillId="3" borderId="41" xfId="0" applyFont="1" applyFill="1" applyBorder="1" applyAlignment="1" applyProtection="1">
      <alignment horizontal="center" vertical="center" wrapText="1"/>
    </xf>
    <xf numFmtId="0" fontId="90" fillId="3" borderId="33" xfId="0" applyFont="1" applyFill="1" applyBorder="1" applyAlignment="1" applyProtection="1">
      <alignment horizontal="center" vertical="center" wrapText="1"/>
    </xf>
    <xf numFmtId="0" fontId="107" fillId="75" borderId="7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0" fontId="107" fillId="75" borderId="78" xfId="0" applyFont="1" applyFill="1" applyBorder="1" applyAlignment="1" applyProtection="1">
      <alignment horizontal="center" vertical="center" wrapText="1"/>
    </xf>
    <xf numFmtId="0" fontId="107" fillId="75" borderId="79" xfId="0" applyFont="1" applyFill="1" applyBorder="1" applyAlignment="1" applyProtection="1">
      <alignment horizontal="center" vertical="center" wrapText="1"/>
    </xf>
    <xf numFmtId="199" fontId="125" fillId="72" borderId="64" xfId="0" applyNumberFormat="1" applyFont="1" applyFill="1" applyBorder="1" applyAlignment="1" applyProtection="1">
      <alignment horizontal="center" vertical="center" wrapText="1"/>
      <protection locked="0"/>
    </xf>
    <xf numFmtId="199" fontId="125" fillId="72" borderId="65" xfId="0" applyNumberFormat="1" applyFont="1" applyFill="1" applyBorder="1" applyAlignment="1" applyProtection="1">
      <alignment horizontal="center" vertical="center" wrapText="1"/>
      <protection locked="0"/>
    </xf>
    <xf numFmtId="0" fontId="109" fillId="75" borderId="62" xfId="0" applyFont="1" applyFill="1" applyBorder="1" applyAlignment="1" applyProtection="1">
      <alignment horizontal="center" vertical="center" wrapText="1"/>
    </xf>
    <xf numFmtId="0" fontId="109" fillId="75" borderId="63" xfId="0" applyFont="1" applyFill="1" applyBorder="1" applyAlignment="1" applyProtection="1">
      <alignment horizontal="center" vertical="center" wrapText="1"/>
    </xf>
    <xf numFmtId="0" fontId="141" fillId="70" borderId="68" xfId="814" applyFont="1" applyFill="1" applyBorder="1" applyAlignment="1" applyProtection="1">
      <alignment horizontal="center" vertical="center" wrapText="1"/>
    </xf>
    <xf numFmtId="0" fontId="141" fillId="70" borderId="69" xfId="814" applyFont="1" applyFill="1" applyBorder="1" applyAlignment="1" applyProtection="1">
      <alignment horizontal="center" vertical="center" wrapText="1"/>
    </xf>
    <xf numFmtId="0" fontId="108" fillId="70" borderId="68" xfId="814" applyFont="1" applyFill="1" applyBorder="1" applyAlignment="1" applyProtection="1">
      <alignment horizontal="center" vertical="center" wrapText="1"/>
    </xf>
    <xf numFmtId="0" fontId="108" fillId="70" borderId="74" xfId="814" applyFont="1" applyFill="1" applyBorder="1" applyAlignment="1" applyProtection="1">
      <alignment horizontal="center" vertical="center" wrapText="1"/>
    </xf>
    <xf numFmtId="0" fontId="108" fillId="70" borderId="69" xfId="814" applyFont="1" applyFill="1" applyBorder="1" applyAlignment="1" applyProtection="1">
      <alignment horizontal="center" vertical="center" wrapText="1"/>
    </xf>
    <xf numFmtId="0" fontId="113"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86" fillId="68" borderId="53" xfId="0" applyFont="1" applyFill="1" applyBorder="1" applyAlignment="1" applyProtection="1">
      <alignment horizontal="center" vertical="center"/>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3"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4" xfId="0" applyFont="1" applyBorder="1" applyAlignment="1">
      <alignment horizontal="center"/>
    </xf>
    <xf numFmtId="0" fontId="98" fillId="0" borderId="55" xfId="0" applyFont="1" applyBorder="1" applyAlignment="1">
      <alignment horizontal="center"/>
    </xf>
    <xf numFmtId="0" fontId="97" fillId="68" borderId="48" xfId="0" applyFont="1" applyFill="1" applyBorder="1" applyAlignment="1" applyProtection="1">
      <alignment horizontal="center"/>
    </xf>
    <xf numFmtId="0" fontId="116" fillId="68" borderId="32" xfId="0" applyFont="1" applyFill="1" applyBorder="1" applyAlignment="1" applyProtection="1">
      <alignment horizontal="left" vertical="center" wrapText="1"/>
    </xf>
    <xf numFmtId="0" fontId="116" fillId="68" borderId="34" xfId="0" applyFont="1" applyFill="1" applyBorder="1" applyAlignment="1" applyProtection="1">
      <alignment horizontal="left" vertical="center" wrapText="1"/>
    </xf>
    <xf numFmtId="0" fontId="98" fillId="0" borderId="0" xfId="0" applyFont="1" applyAlignment="1" applyProtection="1">
      <alignment horizontal="center"/>
    </xf>
    <xf numFmtId="1" fontId="122" fillId="77" borderId="75" xfId="12" applyNumberFormat="1" applyFont="1" applyFill="1" applyBorder="1" applyAlignment="1" applyProtection="1">
      <alignment horizontal="left" vertical="center" wrapText="1"/>
    </xf>
    <xf numFmtId="1" fontId="122" fillId="77" borderId="76" xfId="12" applyNumberFormat="1" applyFont="1" applyFill="1" applyBorder="1" applyAlignment="1" applyProtection="1">
      <alignment horizontal="left" vertical="center" wrapText="1"/>
    </xf>
    <xf numFmtId="1" fontId="122" fillId="77" borderId="77" xfId="12" applyNumberFormat="1" applyFont="1" applyFill="1" applyBorder="1" applyAlignment="1" applyProtection="1">
      <alignment horizontal="left" vertical="center" wrapText="1"/>
    </xf>
    <xf numFmtId="1" fontId="122" fillId="77" borderId="78" xfId="12" applyNumberFormat="1" applyFont="1" applyFill="1" applyBorder="1" applyAlignment="1" applyProtection="1">
      <alignment horizontal="left" vertical="center" wrapText="1"/>
    </xf>
    <xf numFmtId="1" fontId="122" fillId="77" borderId="79" xfId="12" applyNumberFormat="1" applyFont="1" applyFill="1" applyBorder="1" applyAlignment="1" applyProtection="1">
      <alignment horizontal="left" vertical="center" wrapText="1"/>
    </xf>
    <xf numFmtId="1" fontId="122" fillId="77" borderId="80" xfId="12" applyNumberFormat="1" applyFont="1" applyFill="1" applyBorder="1" applyAlignment="1" applyProtection="1">
      <alignment horizontal="left" vertical="center" wrapText="1"/>
    </xf>
    <xf numFmtId="1" fontId="127" fillId="77" borderId="84" xfId="12" applyNumberFormat="1" applyFont="1" applyFill="1" applyBorder="1" applyAlignment="1" applyProtection="1">
      <alignment horizontal="center" vertical="top" wrapText="1"/>
    </xf>
    <xf numFmtId="1" fontId="127" fillId="77" borderId="67" xfId="12" applyNumberFormat="1" applyFont="1" applyFill="1" applyBorder="1" applyAlignment="1" applyProtection="1">
      <alignment horizontal="center" vertical="top" wrapText="1"/>
    </xf>
    <xf numFmtId="199" fontId="107" fillId="72" borderId="83" xfId="12" applyNumberFormat="1" applyFont="1" applyFill="1" applyBorder="1" applyAlignment="1" applyProtection="1">
      <alignment horizontal="center" vertical="center" wrapText="1"/>
      <protection locked="0"/>
    </xf>
    <xf numFmtId="199" fontId="107" fillId="72" borderId="66" xfId="12" applyNumberFormat="1" applyFont="1" applyFill="1" applyBorder="1" applyAlignment="1" applyProtection="1">
      <alignment horizontal="center" vertical="center" wrapText="1"/>
      <protection locked="0"/>
    </xf>
    <xf numFmtId="0" fontId="116" fillId="0" borderId="35" xfId="0" applyFont="1" applyFill="1" applyBorder="1" applyAlignment="1" applyProtection="1">
      <alignment horizontal="left" vertical="center" wrapText="1"/>
    </xf>
    <xf numFmtId="0" fontId="116" fillId="0" borderId="36" xfId="0" applyFont="1" applyFill="1" applyBorder="1" applyAlignment="1" applyProtection="1">
      <alignment horizontal="left" vertical="center" wrapText="1"/>
    </xf>
    <xf numFmtId="199" fontId="120" fillId="72" borderId="60" xfId="0" applyNumberFormat="1" applyFont="1" applyFill="1" applyBorder="1" applyAlignment="1" applyProtection="1">
      <alignment horizontal="center" vertical="center" wrapText="1"/>
      <protection locked="0"/>
    </xf>
    <xf numFmtId="199" fontId="120" fillId="72" borderId="61" xfId="0" applyNumberFormat="1" applyFont="1" applyFill="1" applyBorder="1" applyAlignment="1" applyProtection="1">
      <alignment horizontal="center" vertical="center" wrapText="1"/>
      <protection locked="0"/>
    </xf>
    <xf numFmtId="0" fontId="119" fillId="68" borderId="58" xfId="11" applyFont="1" applyFill="1" applyBorder="1" applyAlignment="1" applyProtection="1">
      <alignment horizontal="center" vertical="center" wrapText="1"/>
    </xf>
    <xf numFmtId="0" fontId="119" fillId="68" borderId="59" xfId="11" applyFont="1" applyFill="1" applyBorder="1" applyAlignment="1" applyProtection="1">
      <alignment horizontal="center" vertical="center" wrapText="1"/>
    </xf>
    <xf numFmtId="0" fontId="0" fillId="71" borderId="46" xfId="0" applyFill="1" applyBorder="1" applyAlignment="1" applyProtection="1">
      <alignment horizontal="center"/>
    </xf>
    <xf numFmtId="0" fontId="114" fillId="0" borderId="32" xfId="0" applyFont="1" applyFill="1" applyBorder="1" applyAlignment="1" applyProtection="1">
      <alignment horizontal="justify" vertical="center" wrapText="1"/>
    </xf>
    <xf numFmtId="0" fontId="94" fillId="68" borderId="41" xfId="0" applyFont="1" applyFill="1" applyBorder="1" applyAlignment="1" applyProtection="1">
      <alignment horizontal="center" vertical="center" wrapText="1"/>
    </xf>
    <xf numFmtId="0" fontId="94" fillId="68" borderId="33" xfId="0" applyFont="1" applyFill="1" applyBorder="1" applyAlignment="1" applyProtection="1">
      <alignment horizontal="center" vertical="center" wrapText="1"/>
    </xf>
    <xf numFmtId="0" fontId="138" fillId="68" borderId="81" xfId="11" applyFont="1" applyFill="1" applyBorder="1" applyAlignment="1" applyProtection="1">
      <alignment horizontal="left" vertical="center"/>
    </xf>
    <xf numFmtId="0" fontId="138" fillId="68" borderId="82" xfId="11" applyFont="1" applyFill="1" applyBorder="1" applyAlignment="1" applyProtection="1">
      <alignment horizontal="left" vertical="center"/>
    </xf>
    <xf numFmtId="0" fontId="12" fillId="0" borderId="47" xfId="0" applyFont="1" applyFill="1" applyBorder="1" applyAlignment="1" applyProtection="1">
      <alignment horizontal="center" vertical="center"/>
    </xf>
    <xf numFmtId="0" fontId="12" fillId="0" borderId="56" xfId="0" applyFont="1" applyFill="1" applyBorder="1" applyAlignment="1" applyProtection="1">
      <alignment horizontal="center" vertical="center"/>
    </xf>
    <xf numFmtId="0" fontId="110" fillId="0" borderId="57"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1" xfId="0" applyFont="1" applyBorder="1" applyAlignment="1">
      <alignment horizontal="right" vertical="center"/>
    </xf>
    <xf numFmtId="0" fontId="100" fillId="0" borderId="72" xfId="0" applyFont="1" applyBorder="1" applyAlignment="1">
      <alignment horizontal="right" vertical="center"/>
    </xf>
    <xf numFmtId="0" fontId="0" fillId="0" borderId="0" xfId="0" applyAlignment="1">
      <alignment horizontal="center"/>
    </xf>
    <xf numFmtId="0" fontId="0" fillId="0" borderId="0" xfId="0" applyAlignment="1">
      <alignment horizontal="right"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D0E0E3"/>
      <color rgb="FF006600"/>
      <color rgb="FF8C4799"/>
      <color rgb="FFEAD1DC"/>
      <color rgb="FFFFF2C9"/>
      <color rgb="FFD9EAD3"/>
      <color rgb="FFEBFFEB"/>
      <color rgb="FFEFECF4"/>
      <color rgb="FFEBF6F9"/>
      <color rgb="FFF6E7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07"/>
  <sheetViews>
    <sheetView tabSelected="1" zoomScaleNormal="100" workbookViewId="0">
      <selection activeCell="G13" sqref="G1:G1048576"/>
    </sheetView>
  </sheetViews>
  <sheetFormatPr defaultRowHeight="18.75"/>
  <cols>
    <col min="1" max="1" width="5" style="47"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1.7109375" style="1" customWidth="1"/>
    <col min="9" max="9" width="9.42578125" style="1" hidden="1" customWidth="1"/>
    <col min="10" max="10" width="10.28515625" style="1" hidden="1" customWidth="1"/>
    <col min="11" max="11" width="13.7109375" style="36" hidden="1" customWidth="1"/>
    <col min="12" max="12" width="17.42578125" style="36" hidden="1" customWidth="1"/>
    <col min="13" max="13" width="16.140625" style="36" hidden="1" customWidth="1"/>
    <col min="14" max="14" width="9.140625" style="46" hidden="1" customWidth="1"/>
    <col min="15" max="15" width="9.140625" style="5" customWidth="1"/>
    <col min="16" max="16" width="0.7109375" style="1" customWidth="1"/>
    <col min="17" max="17" width="16.42578125" style="1" customWidth="1"/>
    <col min="18" max="16384" width="9.140625" style="1"/>
  </cols>
  <sheetData>
    <row r="1" spans="1:18">
      <c r="E1" s="298" t="s">
        <v>192</v>
      </c>
      <c r="F1" s="298"/>
      <c r="G1" s="298"/>
      <c r="H1" s="298"/>
    </row>
    <row r="2" spans="1:18" ht="12.75" customHeight="1">
      <c r="A2" s="143"/>
      <c r="B2" s="266"/>
      <c r="C2" s="266"/>
      <c r="D2" s="266"/>
      <c r="E2" s="266"/>
      <c r="F2" s="266"/>
      <c r="G2" s="266"/>
      <c r="H2" s="266"/>
      <c r="I2" s="3"/>
      <c r="J2" s="2"/>
      <c r="K2" s="15"/>
      <c r="L2" s="15"/>
      <c r="M2" s="15"/>
      <c r="N2" s="16"/>
      <c r="O2" s="3"/>
      <c r="P2" s="2"/>
      <c r="Q2" s="2"/>
      <c r="R2" s="2"/>
    </row>
    <row r="3" spans="1:18" ht="12.75" customHeight="1">
      <c r="A3" s="239" t="s">
        <v>45</v>
      </c>
      <c r="B3" s="239"/>
      <c r="C3" s="239"/>
      <c r="D3" s="240"/>
      <c r="E3" s="291"/>
      <c r="F3" s="291"/>
      <c r="G3" s="291"/>
      <c r="H3" s="291"/>
      <c r="I3" s="3"/>
      <c r="J3" s="2"/>
      <c r="K3" s="15"/>
      <c r="L3" s="15"/>
      <c r="M3" s="15"/>
      <c r="N3" s="16"/>
      <c r="O3" s="3"/>
      <c r="P3" s="2"/>
      <c r="Q3" s="2"/>
      <c r="R3" s="2"/>
    </row>
    <row r="4" spans="1:18" ht="11.25" customHeight="1">
      <c r="A4" s="239"/>
      <c r="B4" s="239"/>
      <c r="C4" s="239"/>
      <c r="D4" s="240"/>
      <c r="E4" s="292"/>
      <c r="F4" s="293"/>
      <c r="G4" s="293"/>
      <c r="H4" s="294"/>
      <c r="I4" s="3"/>
      <c r="J4" s="2"/>
      <c r="K4" s="15"/>
      <c r="L4" s="15"/>
      <c r="M4" s="15"/>
      <c r="N4" s="16"/>
      <c r="O4" s="3"/>
      <c r="P4" s="2"/>
      <c r="Q4" s="2"/>
      <c r="R4" s="2"/>
    </row>
    <row r="5" spans="1:18" ht="7.5" customHeight="1" thickBot="1">
      <c r="A5" s="239"/>
      <c r="B5" s="239"/>
      <c r="C5" s="239"/>
      <c r="D5" s="240"/>
      <c r="E5" s="153"/>
      <c r="F5" s="295"/>
      <c r="G5" s="295"/>
      <c r="H5" s="296"/>
      <c r="I5" s="3"/>
      <c r="J5" s="2"/>
      <c r="K5" s="15"/>
      <c r="L5" s="15"/>
      <c r="M5" s="15"/>
      <c r="N5" s="16"/>
      <c r="O5" s="3"/>
      <c r="P5" s="2"/>
      <c r="Q5" s="2"/>
      <c r="R5" s="2"/>
    </row>
    <row r="6" spans="1:18" ht="26.25" customHeight="1" thickTop="1" thickBot="1">
      <c r="A6" s="234" t="s">
        <v>188</v>
      </c>
      <c r="B6" s="235"/>
      <c r="C6" s="236" t="s">
        <v>179</v>
      </c>
      <c r="D6" s="237"/>
      <c r="E6" s="237"/>
      <c r="F6" s="237"/>
      <c r="G6" s="237"/>
      <c r="H6" s="238"/>
      <c r="I6" s="152"/>
      <c r="J6" s="11"/>
      <c r="K6" s="15"/>
      <c r="L6" s="15"/>
      <c r="M6" s="15"/>
      <c r="N6" s="16"/>
      <c r="O6" s="3"/>
      <c r="P6" s="2"/>
      <c r="Q6" s="2"/>
      <c r="R6" s="2"/>
    </row>
    <row r="7" spans="1:18" ht="10.5" customHeight="1" thickTop="1">
      <c r="A7" s="242" t="s">
        <v>118</v>
      </c>
      <c r="B7" s="243"/>
      <c r="C7" s="243"/>
      <c r="D7" s="243"/>
      <c r="E7" s="243"/>
      <c r="F7" s="243"/>
      <c r="G7" s="243"/>
      <c r="H7" s="244"/>
      <c r="I7" s="248"/>
      <c r="J7" s="250"/>
      <c r="K7" s="15"/>
      <c r="L7" s="15"/>
      <c r="M7" s="15"/>
      <c r="N7" s="16"/>
      <c r="O7" s="3"/>
      <c r="P7" s="2"/>
      <c r="Q7" s="2"/>
      <c r="R7" s="2"/>
    </row>
    <row r="8" spans="1:18" ht="6" customHeight="1">
      <c r="A8" s="245"/>
      <c r="B8" s="246"/>
      <c r="C8" s="246"/>
      <c r="D8" s="246"/>
      <c r="E8" s="246"/>
      <c r="F8" s="246"/>
      <c r="G8" s="246"/>
      <c r="H8" s="247"/>
      <c r="I8" s="249"/>
      <c r="J8" s="251"/>
      <c r="K8" s="15"/>
      <c r="L8" s="15"/>
      <c r="M8" s="15"/>
      <c r="N8" s="16"/>
      <c r="O8" s="3"/>
      <c r="P8" s="2"/>
      <c r="Q8" s="2"/>
      <c r="R8" s="2"/>
    </row>
    <row r="9" spans="1:18" ht="44.25" customHeight="1">
      <c r="A9" s="261"/>
      <c r="B9" s="252" t="s">
        <v>176</v>
      </c>
      <c r="C9" s="254" t="s">
        <v>0</v>
      </c>
      <c r="D9" s="256" t="s">
        <v>1</v>
      </c>
      <c r="E9" s="254" t="s">
        <v>2</v>
      </c>
      <c r="F9" s="258" t="s">
        <v>3</v>
      </c>
      <c r="G9" s="258"/>
      <c r="H9" s="259"/>
      <c r="I9" s="249"/>
      <c r="J9" s="251"/>
      <c r="K9" s="15"/>
      <c r="L9" s="15"/>
      <c r="M9" s="15"/>
      <c r="N9" s="16"/>
      <c r="O9" s="3"/>
      <c r="P9" s="2"/>
      <c r="Q9" s="2"/>
      <c r="R9" s="2"/>
    </row>
    <row r="10" spans="1:18" ht="22.5" customHeight="1" thickBot="1">
      <c r="A10" s="262"/>
      <c r="B10" s="253"/>
      <c r="C10" s="255"/>
      <c r="D10" s="257"/>
      <c r="E10" s="255"/>
      <c r="F10" s="260" t="s">
        <v>26</v>
      </c>
      <c r="G10" s="260"/>
      <c r="H10" s="141" t="s">
        <v>81</v>
      </c>
      <c r="I10" s="249"/>
      <c r="J10" s="251"/>
      <c r="K10" s="15"/>
      <c r="L10" s="15"/>
      <c r="M10" s="15"/>
      <c r="N10" s="16"/>
      <c r="O10" s="3"/>
      <c r="P10" s="2"/>
      <c r="Q10" s="2"/>
      <c r="R10" s="2"/>
    </row>
    <row r="11" spans="1:18" ht="26.25" customHeight="1" thickTop="1" thickBot="1">
      <c r="A11" s="287" t="s">
        <v>104</v>
      </c>
      <c r="B11" s="288"/>
      <c r="C11" s="288"/>
      <c r="D11" s="288"/>
      <c r="E11" s="288"/>
      <c r="F11" s="288"/>
      <c r="G11" s="281" t="s">
        <v>114</v>
      </c>
      <c r="H11" s="282"/>
      <c r="I11" s="285" t="s">
        <v>36</v>
      </c>
      <c r="J11" s="286"/>
      <c r="K11" s="15"/>
      <c r="L11" s="241" t="s">
        <v>37</v>
      </c>
      <c r="M11" s="241"/>
      <c r="N11" s="16"/>
      <c r="O11" s="3"/>
      <c r="P11" s="2"/>
      <c r="Q11" s="2"/>
      <c r="R11" s="2"/>
    </row>
    <row r="12" spans="1:18" ht="17.25" customHeight="1" thickTop="1" thickBot="1">
      <c r="A12" s="263"/>
      <c r="B12" s="277" t="s">
        <v>34</v>
      </c>
      <c r="C12" s="278"/>
      <c r="D12" s="278"/>
      <c r="E12" s="278"/>
      <c r="F12" s="278"/>
      <c r="G12" s="279">
        <v>1</v>
      </c>
      <c r="H12" s="280"/>
      <c r="I12" s="222">
        <f>G12</f>
        <v>1</v>
      </c>
      <c r="J12" s="223"/>
      <c r="K12" s="15"/>
      <c r="L12" s="15"/>
      <c r="M12" s="15"/>
      <c r="N12" s="16"/>
      <c r="O12" s="3"/>
      <c r="P12" s="2"/>
      <c r="Q12" s="2"/>
      <c r="R12" s="2"/>
    </row>
    <row r="13" spans="1:18" ht="231.75" customHeight="1" thickTop="1">
      <c r="A13" s="263"/>
      <c r="B13" s="53">
        <v>200</v>
      </c>
      <c r="C13" s="55" t="s">
        <v>185</v>
      </c>
      <c r="D13" s="53"/>
      <c r="E13" s="171" t="s">
        <v>181</v>
      </c>
      <c r="F13" s="171"/>
      <c r="G13" s="58"/>
      <c r="H13" s="58"/>
      <c r="I13" s="9"/>
      <c r="J13" s="12"/>
      <c r="K13" s="15"/>
      <c r="L13" s="22"/>
      <c r="M13" s="22"/>
      <c r="N13" s="16"/>
      <c r="O13" s="3"/>
      <c r="P13" s="2"/>
      <c r="Q13" s="2"/>
      <c r="R13" s="2"/>
    </row>
    <row r="14" spans="1:18" ht="25.5">
      <c r="A14" s="263"/>
      <c r="B14" s="59" t="s">
        <v>51</v>
      </c>
      <c r="C14" s="60" t="s">
        <v>119</v>
      </c>
      <c r="D14" s="61" t="s">
        <v>8</v>
      </c>
      <c r="E14" s="220"/>
      <c r="F14" s="220"/>
      <c r="G14" s="62">
        <f>L14*$I$12</f>
        <v>212957.323</v>
      </c>
      <c r="H14" s="62">
        <f>M14*$I$12</f>
        <v>23425.305530000001</v>
      </c>
      <c r="I14" s="9"/>
      <c r="J14" s="12"/>
      <c r="K14" s="15"/>
      <c r="L14" s="23">
        <v>212957.323</v>
      </c>
      <c r="M14" s="23">
        <v>23425.305530000001</v>
      </c>
      <c r="N14" s="16"/>
      <c r="O14" s="3"/>
      <c r="P14" s="2"/>
      <c r="Q14" s="2"/>
      <c r="R14" s="2"/>
    </row>
    <row r="15" spans="1:18" ht="25.5">
      <c r="A15" s="263"/>
      <c r="B15" s="59" t="s">
        <v>52</v>
      </c>
      <c r="C15" s="60" t="s">
        <v>120</v>
      </c>
      <c r="D15" s="61" t="s">
        <v>8</v>
      </c>
      <c r="E15" s="220"/>
      <c r="F15" s="220"/>
      <c r="G15" s="62">
        <f t="shared" ref="G15:H17" si="0">L15*$I$12</f>
        <v>216692.27295000001</v>
      </c>
      <c r="H15" s="62">
        <f t="shared" si="0"/>
        <v>23836.150024500002</v>
      </c>
      <c r="I15" s="9"/>
      <c r="J15" s="12"/>
      <c r="K15" s="15"/>
      <c r="L15" s="23">
        <v>216692.27295000001</v>
      </c>
      <c r="M15" s="23">
        <v>23836.150024500002</v>
      </c>
      <c r="N15" s="16"/>
      <c r="O15" s="3"/>
      <c r="P15" s="2"/>
      <c r="Q15" s="2"/>
      <c r="R15" s="2"/>
    </row>
    <row r="16" spans="1:18" ht="25.5">
      <c r="A16" s="263"/>
      <c r="B16" s="59" t="s">
        <v>172</v>
      </c>
      <c r="C16" s="60" t="s">
        <v>171</v>
      </c>
      <c r="D16" s="61" t="s">
        <v>8</v>
      </c>
      <c r="E16" s="220"/>
      <c r="F16" s="220"/>
      <c r="G16" s="62">
        <f t="shared" si="0"/>
        <v>247253.36235000001</v>
      </c>
      <c r="H16" s="62">
        <f t="shared" si="0"/>
        <v>27197.869858500002</v>
      </c>
      <c r="I16" s="9"/>
      <c r="J16" s="12"/>
      <c r="K16" s="15"/>
      <c r="L16" s="23">
        <v>247253.36235000001</v>
      </c>
      <c r="M16" s="23">
        <v>27197.869858500002</v>
      </c>
      <c r="N16" s="16"/>
      <c r="O16" s="3"/>
      <c r="P16" s="2"/>
      <c r="Q16" s="2"/>
      <c r="R16" s="2"/>
    </row>
    <row r="17" spans="1:18" ht="25.5">
      <c r="A17" s="263"/>
      <c r="B17" s="59" t="s">
        <v>53</v>
      </c>
      <c r="C17" s="60" t="s">
        <v>121</v>
      </c>
      <c r="D17" s="61" t="s">
        <v>8</v>
      </c>
      <c r="E17" s="220"/>
      <c r="F17" s="220"/>
      <c r="G17" s="62">
        <f t="shared" si="0"/>
        <v>295757.33845000004</v>
      </c>
      <c r="H17" s="62">
        <f t="shared" si="0"/>
        <v>32533.307229500006</v>
      </c>
      <c r="I17" s="9"/>
      <c r="J17" s="12"/>
      <c r="K17" s="15"/>
      <c r="L17" s="23">
        <v>295757.33845000004</v>
      </c>
      <c r="M17" s="23">
        <v>32533.307229500006</v>
      </c>
      <c r="N17" s="16"/>
      <c r="O17" s="3"/>
      <c r="P17" s="2"/>
      <c r="Q17" s="2"/>
      <c r="R17" s="2"/>
    </row>
    <row r="18" spans="1:18" ht="246.75" customHeight="1">
      <c r="A18" s="263"/>
      <c r="B18" s="53">
        <v>201</v>
      </c>
      <c r="C18" s="63" t="s">
        <v>122</v>
      </c>
      <c r="D18" s="53"/>
      <c r="E18" s="284" t="s">
        <v>182</v>
      </c>
      <c r="F18" s="284"/>
      <c r="G18" s="64"/>
      <c r="H18" s="64"/>
      <c r="I18" s="9"/>
      <c r="J18" s="12"/>
      <c r="K18" s="15"/>
      <c r="L18" s="22"/>
      <c r="M18" s="22"/>
      <c r="N18" s="16"/>
      <c r="O18" s="3"/>
      <c r="P18" s="2"/>
      <c r="Q18" s="2"/>
      <c r="R18" s="2"/>
    </row>
    <row r="19" spans="1:18" ht="25.5">
      <c r="A19" s="263"/>
      <c r="B19" s="59" t="s">
        <v>54</v>
      </c>
      <c r="C19" s="60" t="s">
        <v>119</v>
      </c>
      <c r="D19" s="61" t="s">
        <v>8</v>
      </c>
      <c r="E19" s="220"/>
      <c r="F19" s="220"/>
      <c r="G19" s="62">
        <f>L19*$I$12</f>
        <v>312315.02</v>
      </c>
      <c r="H19" s="62">
        <f>M19*$I$12</f>
        <v>34354.65</v>
      </c>
      <c r="I19" s="9"/>
      <c r="J19" s="12"/>
      <c r="K19" s="20"/>
      <c r="L19" s="23">
        <v>312315.02</v>
      </c>
      <c r="M19" s="23">
        <v>34354.65</v>
      </c>
      <c r="N19" s="21"/>
      <c r="O19" s="3"/>
      <c r="P19" s="2"/>
      <c r="Q19" s="2"/>
      <c r="R19" s="2"/>
    </row>
    <row r="20" spans="1:18" ht="25.5">
      <c r="A20" s="263"/>
      <c r="B20" s="59" t="s">
        <v>55</v>
      </c>
      <c r="C20" s="60" t="s">
        <v>123</v>
      </c>
      <c r="D20" s="61" t="s">
        <v>8</v>
      </c>
      <c r="E20" s="220"/>
      <c r="F20" s="220"/>
      <c r="G20" s="62">
        <f t="shared" ref="G20:H22" si="1">L20*$I$12</f>
        <v>317537.89</v>
      </c>
      <c r="H20" s="62">
        <f t="shared" si="1"/>
        <v>34929.17</v>
      </c>
      <c r="I20" s="9"/>
      <c r="J20" s="12"/>
      <c r="K20" s="20"/>
      <c r="L20" s="23">
        <v>317537.89</v>
      </c>
      <c r="M20" s="23">
        <v>34929.17</v>
      </c>
      <c r="N20" s="21"/>
      <c r="O20" s="3"/>
      <c r="P20" s="2"/>
      <c r="Q20" s="2"/>
      <c r="R20" s="2"/>
    </row>
    <row r="21" spans="1:18" ht="25.5">
      <c r="A21" s="263"/>
      <c r="B21" s="59" t="s">
        <v>56</v>
      </c>
      <c r="C21" s="60" t="s">
        <v>124</v>
      </c>
      <c r="D21" s="61" t="s">
        <v>8</v>
      </c>
      <c r="E21" s="220"/>
      <c r="F21" s="220"/>
      <c r="G21" s="62">
        <f t="shared" si="1"/>
        <v>358047.77</v>
      </c>
      <c r="H21" s="62">
        <f t="shared" si="1"/>
        <v>39385.25</v>
      </c>
      <c r="I21" s="9"/>
      <c r="J21" s="12"/>
      <c r="K21" s="20"/>
      <c r="L21" s="23">
        <v>358047.77</v>
      </c>
      <c r="M21" s="23">
        <v>39385.25</v>
      </c>
      <c r="N21" s="21"/>
      <c r="O21" s="3"/>
      <c r="P21" s="2"/>
      <c r="Q21" s="2"/>
      <c r="R21" s="2"/>
    </row>
    <row r="22" spans="1:18" ht="25.5">
      <c r="A22" s="263"/>
      <c r="B22" s="59" t="s">
        <v>57</v>
      </c>
      <c r="C22" s="60" t="s">
        <v>121</v>
      </c>
      <c r="D22" s="61" t="s">
        <v>8</v>
      </c>
      <c r="E22" s="220"/>
      <c r="F22" s="220"/>
      <c r="G22" s="62">
        <f t="shared" si="1"/>
        <v>408697.63</v>
      </c>
      <c r="H22" s="62">
        <f t="shared" si="1"/>
        <v>44956.74</v>
      </c>
      <c r="I22" s="9"/>
      <c r="J22" s="12"/>
      <c r="K22" s="20"/>
      <c r="L22" s="23">
        <v>408697.63</v>
      </c>
      <c r="M22" s="23">
        <v>44956.74</v>
      </c>
      <c r="N22" s="21"/>
      <c r="O22" s="3"/>
      <c r="P22" s="2"/>
      <c r="Q22" s="2"/>
      <c r="R22" s="2"/>
    </row>
    <row r="23" spans="1:18" ht="219" customHeight="1">
      <c r="A23" s="263"/>
      <c r="B23" s="53">
        <v>202</v>
      </c>
      <c r="C23" s="63" t="s">
        <v>125</v>
      </c>
      <c r="D23" s="53"/>
      <c r="E23" s="171" t="s">
        <v>183</v>
      </c>
      <c r="F23" s="171"/>
      <c r="G23" s="64"/>
      <c r="H23" s="64"/>
      <c r="I23" s="9"/>
      <c r="J23" s="12"/>
      <c r="K23" s="20"/>
      <c r="L23" s="19"/>
      <c r="M23" s="19"/>
      <c r="N23" s="21"/>
      <c r="O23" s="3"/>
      <c r="P23" s="2"/>
      <c r="Q23" s="2"/>
      <c r="R23" s="2"/>
    </row>
    <row r="24" spans="1:18" ht="25.5">
      <c r="A24" s="263"/>
      <c r="B24" s="59" t="s">
        <v>58</v>
      </c>
      <c r="C24" s="60" t="s">
        <v>126</v>
      </c>
      <c r="D24" s="61" t="s">
        <v>8</v>
      </c>
      <c r="E24" s="220"/>
      <c r="F24" s="220"/>
      <c r="G24" s="62">
        <f>L24*$I$12</f>
        <v>213242.13</v>
      </c>
      <c r="H24" s="62">
        <f>M24*$I$12</f>
        <v>23456.63</v>
      </c>
      <c r="I24" s="9"/>
      <c r="J24" s="12"/>
      <c r="K24" s="15"/>
      <c r="L24" s="23">
        <v>213242.13</v>
      </c>
      <c r="M24" s="23">
        <v>23456.63</v>
      </c>
      <c r="N24" s="16"/>
      <c r="O24" s="3"/>
      <c r="P24" s="2"/>
      <c r="Q24" s="2"/>
      <c r="R24" s="2"/>
    </row>
    <row r="25" spans="1:18" ht="25.5">
      <c r="A25" s="263"/>
      <c r="B25" s="59" t="s">
        <v>59</v>
      </c>
      <c r="C25" s="60" t="s">
        <v>127</v>
      </c>
      <c r="D25" s="61" t="s">
        <v>8</v>
      </c>
      <c r="E25" s="220"/>
      <c r="F25" s="220"/>
      <c r="G25" s="62">
        <f t="shared" ref="G25:H27" si="2">L25*$I$12</f>
        <v>216744.1</v>
      </c>
      <c r="H25" s="62">
        <f t="shared" si="2"/>
        <v>23841.85</v>
      </c>
      <c r="I25" s="9"/>
      <c r="J25" s="12"/>
      <c r="K25" s="20"/>
      <c r="L25" s="23">
        <v>216744.1</v>
      </c>
      <c r="M25" s="23">
        <v>23841.85</v>
      </c>
      <c r="N25" s="21"/>
      <c r="O25" s="3"/>
      <c r="P25" s="2"/>
      <c r="Q25" s="2"/>
      <c r="R25" s="2"/>
    </row>
    <row r="26" spans="1:18" ht="25.5">
      <c r="A26" s="263"/>
      <c r="B26" s="59" t="s">
        <v>60</v>
      </c>
      <c r="C26" s="60" t="s">
        <v>124</v>
      </c>
      <c r="D26" s="61" t="s">
        <v>8</v>
      </c>
      <c r="E26" s="220"/>
      <c r="F26" s="220"/>
      <c r="G26" s="62">
        <f t="shared" si="2"/>
        <v>251453.6</v>
      </c>
      <c r="H26" s="62">
        <f t="shared" si="2"/>
        <v>27659.9</v>
      </c>
      <c r="I26" s="9"/>
      <c r="J26" s="12"/>
      <c r="K26" s="20"/>
      <c r="L26" s="23">
        <v>251453.6</v>
      </c>
      <c r="M26" s="23">
        <v>27659.9</v>
      </c>
      <c r="N26" s="21"/>
      <c r="O26" s="3"/>
      <c r="P26" s="2"/>
      <c r="Q26" s="2"/>
      <c r="R26" s="2"/>
    </row>
    <row r="27" spans="1:18" ht="25.5">
      <c r="A27" s="263"/>
      <c r="B27" s="59" t="s">
        <v>61</v>
      </c>
      <c r="C27" s="60" t="s">
        <v>121</v>
      </c>
      <c r="D27" s="61" t="s">
        <v>8</v>
      </c>
      <c r="E27" s="220"/>
      <c r="F27" s="220"/>
      <c r="G27" s="62">
        <f t="shared" si="2"/>
        <v>299040.90999999997</v>
      </c>
      <c r="H27" s="62">
        <f t="shared" si="2"/>
        <v>32894.5</v>
      </c>
      <c r="I27" s="9"/>
      <c r="J27" s="12"/>
      <c r="K27" s="20"/>
      <c r="L27" s="23">
        <v>299040.90999999997</v>
      </c>
      <c r="M27" s="23">
        <v>32894.5</v>
      </c>
      <c r="N27" s="21"/>
      <c r="O27" s="3"/>
      <c r="P27" s="2"/>
      <c r="Q27" s="2"/>
      <c r="R27" s="2"/>
    </row>
    <row r="28" spans="1:18" ht="294.75" customHeight="1">
      <c r="A28" s="263"/>
      <c r="B28" s="53">
        <v>203</v>
      </c>
      <c r="C28" s="63" t="s">
        <v>128</v>
      </c>
      <c r="D28" s="53"/>
      <c r="E28" s="219" t="s">
        <v>184</v>
      </c>
      <c r="F28" s="219"/>
      <c r="G28" s="64"/>
      <c r="H28" s="64"/>
      <c r="I28" s="9"/>
      <c r="J28" s="12"/>
      <c r="K28" s="20"/>
      <c r="L28" s="19"/>
      <c r="M28" s="19"/>
      <c r="N28" s="21"/>
      <c r="O28" s="3"/>
      <c r="P28" s="2"/>
      <c r="Q28" s="2"/>
      <c r="R28" s="2"/>
    </row>
    <row r="29" spans="1:18" ht="25.5">
      <c r="A29" s="263"/>
      <c r="B29" s="59" t="s">
        <v>62</v>
      </c>
      <c r="C29" s="60" t="s">
        <v>129</v>
      </c>
      <c r="D29" s="61" t="s">
        <v>8</v>
      </c>
      <c r="E29" s="220"/>
      <c r="F29" s="220"/>
      <c r="G29" s="62">
        <f t="shared" ref="G29:H31" si="3">L29*$I$12</f>
        <v>485669.97</v>
      </c>
      <c r="H29" s="62">
        <f t="shared" si="3"/>
        <v>53423.7</v>
      </c>
      <c r="I29" s="9"/>
      <c r="J29" s="12"/>
      <c r="K29" s="15"/>
      <c r="L29" s="23">
        <v>485669.97</v>
      </c>
      <c r="M29" s="23">
        <v>53423.7</v>
      </c>
      <c r="N29" s="16"/>
      <c r="O29" s="3"/>
      <c r="P29" s="2"/>
      <c r="Q29" s="2"/>
      <c r="R29" s="2"/>
    </row>
    <row r="30" spans="1:18" ht="25.5">
      <c r="A30" s="263"/>
      <c r="B30" s="59" t="s">
        <v>63</v>
      </c>
      <c r="C30" s="60" t="s">
        <v>123</v>
      </c>
      <c r="D30" s="61" t="s">
        <v>8</v>
      </c>
      <c r="E30" s="220"/>
      <c r="F30" s="220"/>
      <c r="G30" s="62">
        <f t="shared" si="3"/>
        <v>489171.94</v>
      </c>
      <c r="H30" s="62">
        <f t="shared" si="3"/>
        <v>53808.91</v>
      </c>
      <c r="I30" s="9"/>
      <c r="J30" s="12"/>
      <c r="K30" s="15"/>
      <c r="L30" s="23">
        <v>489171.94</v>
      </c>
      <c r="M30" s="23">
        <v>53808.91</v>
      </c>
      <c r="N30" s="16"/>
      <c r="O30" s="3"/>
      <c r="P30" s="2"/>
      <c r="Q30" s="2"/>
      <c r="R30" s="2"/>
    </row>
    <row r="31" spans="1:18" ht="25.5">
      <c r="A31" s="263"/>
      <c r="B31" s="59" t="s">
        <v>64</v>
      </c>
      <c r="C31" s="65" t="s">
        <v>130</v>
      </c>
      <c r="D31" s="61" t="s">
        <v>8</v>
      </c>
      <c r="E31" s="220"/>
      <c r="F31" s="220"/>
      <c r="G31" s="62">
        <f t="shared" si="3"/>
        <v>523881.44</v>
      </c>
      <c r="H31" s="62">
        <f t="shared" si="3"/>
        <v>57626.96</v>
      </c>
      <c r="I31" s="9"/>
      <c r="J31" s="12"/>
      <c r="K31" s="15"/>
      <c r="L31" s="23">
        <v>523881.44</v>
      </c>
      <c r="M31" s="23">
        <v>57626.96</v>
      </c>
      <c r="N31" s="16"/>
      <c r="O31" s="3"/>
      <c r="P31" s="2"/>
      <c r="Q31" s="2"/>
      <c r="R31" s="2"/>
    </row>
    <row r="32" spans="1:18" ht="25.5">
      <c r="A32" s="263"/>
      <c r="B32" s="59" t="s">
        <v>65</v>
      </c>
      <c r="C32" s="60" t="s">
        <v>121</v>
      </c>
      <c r="D32" s="61" t="s">
        <v>8</v>
      </c>
      <c r="E32" s="220"/>
      <c r="F32" s="220"/>
      <c r="G32" s="62">
        <f>L32*$I$12</f>
        <v>571468.75</v>
      </c>
      <c r="H32" s="62">
        <f>M32*$I$12</f>
        <v>62861.56</v>
      </c>
      <c r="I32" s="9"/>
      <c r="J32" s="12"/>
      <c r="K32" s="15"/>
      <c r="L32" s="23">
        <v>571468.75</v>
      </c>
      <c r="M32" s="23">
        <v>62861.56</v>
      </c>
      <c r="N32" s="16"/>
      <c r="O32" s="3"/>
      <c r="P32" s="2"/>
      <c r="Q32" s="2"/>
      <c r="R32" s="2"/>
    </row>
    <row r="33" spans="1:18" ht="18.75" customHeight="1">
      <c r="A33" s="263"/>
      <c r="B33" s="264" t="s">
        <v>115</v>
      </c>
      <c r="C33" s="264"/>
      <c r="D33" s="264"/>
      <c r="E33" s="264"/>
      <c r="F33" s="264"/>
      <c r="G33" s="264"/>
      <c r="H33" s="265"/>
      <c r="I33" s="8"/>
      <c r="J33" s="12"/>
      <c r="K33" s="20"/>
      <c r="L33" s="20"/>
      <c r="M33" s="20"/>
      <c r="N33" s="21"/>
      <c r="O33" s="3"/>
      <c r="P33" s="2"/>
      <c r="Q33" s="2"/>
      <c r="R33" s="2"/>
    </row>
    <row r="34" spans="1:18" ht="77.25" customHeight="1">
      <c r="A34" s="263"/>
      <c r="B34" s="53">
        <v>205</v>
      </c>
      <c r="C34" s="66" t="s">
        <v>25</v>
      </c>
      <c r="D34" s="53" t="s">
        <v>6</v>
      </c>
      <c r="E34" s="171" t="s">
        <v>131</v>
      </c>
      <c r="F34" s="171"/>
      <c r="G34" s="64">
        <f t="shared" ref="G34:H34" si="4">L34*$I$12</f>
        <v>2090</v>
      </c>
      <c r="H34" s="64">
        <f t="shared" si="4"/>
        <v>229.9</v>
      </c>
      <c r="I34" s="10"/>
      <c r="J34" s="12"/>
      <c r="K34" s="15"/>
      <c r="L34" s="24">
        <v>2090</v>
      </c>
      <c r="M34" s="25">
        <v>229.9</v>
      </c>
      <c r="N34" s="16"/>
      <c r="O34" s="3"/>
      <c r="P34" s="2"/>
      <c r="Q34" s="2"/>
      <c r="R34" s="2"/>
    </row>
    <row r="35" spans="1:18" ht="15.75" thickBot="1">
      <c r="A35" s="289"/>
      <c r="B35" s="289"/>
      <c r="C35" s="289"/>
      <c r="D35" s="289"/>
      <c r="E35" s="289"/>
      <c r="F35" s="289"/>
      <c r="G35" s="289"/>
      <c r="H35" s="290"/>
      <c r="I35" s="7"/>
      <c r="J35" s="11"/>
      <c r="K35" s="15"/>
      <c r="L35" s="15"/>
      <c r="M35" s="15"/>
      <c r="N35" s="16"/>
      <c r="O35" s="3"/>
      <c r="P35" s="2"/>
      <c r="Q35" s="2"/>
      <c r="R35" s="2"/>
    </row>
    <row r="36" spans="1:18" ht="24.75" customHeight="1" thickTop="1">
      <c r="A36" s="226" t="s">
        <v>99</v>
      </c>
      <c r="B36" s="227"/>
      <c r="C36" s="227"/>
      <c r="D36" s="227"/>
      <c r="E36" s="227"/>
      <c r="F36" s="227"/>
      <c r="G36" s="232" t="s">
        <v>114</v>
      </c>
      <c r="H36" s="233"/>
      <c r="I36" s="224" t="s">
        <v>116</v>
      </c>
      <c r="J36" s="225"/>
      <c r="K36" s="15"/>
      <c r="L36" s="221" t="s">
        <v>37</v>
      </c>
      <c r="M36" s="221"/>
      <c r="N36" s="16"/>
      <c r="O36" s="3"/>
      <c r="P36" s="2"/>
      <c r="Q36" s="2"/>
      <c r="R36" s="2"/>
    </row>
    <row r="37" spans="1:18" ht="15" customHeight="1" thickBot="1">
      <c r="A37" s="228"/>
      <c r="B37" s="229"/>
      <c r="C37" s="229"/>
      <c r="D37" s="229"/>
      <c r="E37" s="229"/>
      <c r="F37" s="229"/>
      <c r="G37" s="230">
        <v>1</v>
      </c>
      <c r="H37" s="231"/>
      <c r="I37" s="222">
        <f>G37</f>
        <v>1</v>
      </c>
      <c r="J37" s="223"/>
      <c r="K37" s="15"/>
      <c r="L37" s="15"/>
      <c r="M37" s="15"/>
      <c r="N37" s="16"/>
      <c r="O37" s="3"/>
      <c r="P37" s="2"/>
      <c r="Q37" s="2"/>
      <c r="R37" s="2"/>
    </row>
    <row r="38" spans="1:18" ht="76.5" customHeight="1" thickTop="1">
      <c r="A38" s="206"/>
      <c r="B38" s="67">
        <v>401</v>
      </c>
      <c r="C38" s="144" t="s">
        <v>132</v>
      </c>
      <c r="D38" s="76" t="s">
        <v>17</v>
      </c>
      <c r="E38" s="203" t="s">
        <v>133</v>
      </c>
      <c r="F38" s="203"/>
      <c r="G38" s="68">
        <f>L38*$I$37</f>
        <v>220.00000000000003</v>
      </c>
      <c r="H38" s="68">
        <f>M38*$I$37</f>
        <v>24.2</v>
      </c>
      <c r="I38" s="9"/>
      <c r="J38" s="13"/>
      <c r="K38" s="29"/>
      <c r="L38" s="27">
        <v>220.00000000000003</v>
      </c>
      <c r="M38" s="27">
        <v>24.2</v>
      </c>
      <c r="N38" s="16"/>
      <c r="O38" s="3"/>
      <c r="P38" s="2"/>
      <c r="Q38" s="2"/>
      <c r="R38" s="2"/>
    </row>
    <row r="39" spans="1:18" ht="129" customHeight="1">
      <c r="A39" s="206"/>
      <c r="B39" s="67">
        <v>403</v>
      </c>
      <c r="C39" s="77" t="s">
        <v>44</v>
      </c>
      <c r="D39" s="72" t="s">
        <v>19</v>
      </c>
      <c r="E39" s="204" t="s">
        <v>134</v>
      </c>
      <c r="F39" s="204"/>
      <c r="G39" s="68"/>
      <c r="H39" s="68"/>
      <c r="I39" s="9"/>
      <c r="J39" s="12"/>
      <c r="K39" s="15"/>
      <c r="L39" s="27"/>
      <c r="M39" s="27"/>
      <c r="N39" s="16"/>
      <c r="O39" s="3"/>
      <c r="P39" s="2"/>
      <c r="Q39" s="2"/>
      <c r="R39" s="2"/>
    </row>
    <row r="40" spans="1:18" ht="15.75" customHeight="1">
      <c r="A40" s="206"/>
      <c r="B40" s="78" t="s">
        <v>66</v>
      </c>
      <c r="C40" s="79" t="s">
        <v>135</v>
      </c>
      <c r="D40" s="74" t="s">
        <v>19</v>
      </c>
      <c r="E40" s="208"/>
      <c r="F40" s="208"/>
      <c r="G40" s="75">
        <f t="shared" ref="G40:H46" si="5">L40*$I$37</f>
        <v>13272.18</v>
      </c>
      <c r="H40" s="75">
        <f t="shared" si="5"/>
        <v>1459.9398000000001</v>
      </c>
      <c r="I40" s="9"/>
      <c r="J40" s="13"/>
      <c r="K40" s="29"/>
      <c r="L40" s="30">
        <v>13272.18</v>
      </c>
      <c r="M40" s="26">
        <f t="shared" ref="M40:M42" si="6">L40*0.11</f>
        <v>1459.9398000000001</v>
      </c>
      <c r="N40" s="16"/>
      <c r="O40" s="3"/>
      <c r="P40" s="2"/>
      <c r="Q40" s="2"/>
      <c r="R40" s="2"/>
    </row>
    <row r="41" spans="1:18" ht="18.75" customHeight="1">
      <c r="A41" s="206"/>
      <c r="B41" s="78" t="s">
        <v>67</v>
      </c>
      <c r="C41" s="80" t="s">
        <v>136</v>
      </c>
      <c r="D41" s="74" t="s">
        <v>19</v>
      </c>
      <c r="E41" s="209"/>
      <c r="F41" s="210"/>
      <c r="G41" s="75">
        <f t="shared" si="5"/>
        <v>15952.95</v>
      </c>
      <c r="H41" s="75">
        <f t="shared" si="5"/>
        <v>1754.8245000000002</v>
      </c>
      <c r="I41" s="9"/>
      <c r="J41" s="13"/>
      <c r="K41" s="29"/>
      <c r="L41" s="30">
        <v>15952.95</v>
      </c>
      <c r="M41" s="26">
        <f t="shared" si="6"/>
        <v>1754.8245000000002</v>
      </c>
      <c r="N41" s="16"/>
      <c r="O41" s="3"/>
      <c r="P41" s="2"/>
      <c r="Q41" s="2"/>
      <c r="R41" s="2"/>
    </row>
    <row r="42" spans="1:18" ht="15" customHeight="1">
      <c r="A42" s="206"/>
      <c r="B42" s="78" t="s">
        <v>173</v>
      </c>
      <c r="C42" s="80" t="s">
        <v>137</v>
      </c>
      <c r="D42" s="74" t="s">
        <v>19</v>
      </c>
      <c r="E42" s="208"/>
      <c r="F42" s="208"/>
      <c r="G42" s="75">
        <f t="shared" si="5"/>
        <v>20067.11</v>
      </c>
      <c r="H42" s="75">
        <f t="shared" si="5"/>
        <v>2207.3821000000003</v>
      </c>
      <c r="I42" s="9"/>
      <c r="J42" s="13"/>
      <c r="K42" s="29"/>
      <c r="L42" s="30">
        <v>20067.11</v>
      </c>
      <c r="M42" s="26">
        <f t="shared" si="6"/>
        <v>2207.3821000000003</v>
      </c>
      <c r="N42" s="16"/>
      <c r="O42" s="3"/>
      <c r="P42" s="2"/>
      <c r="Q42" s="2"/>
      <c r="R42" s="2"/>
    </row>
    <row r="43" spans="1:18" ht="78" customHeight="1">
      <c r="A43" s="206"/>
      <c r="B43" s="81">
        <v>404</v>
      </c>
      <c r="C43" s="82" t="s">
        <v>27</v>
      </c>
      <c r="D43" s="83" t="s">
        <v>20</v>
      </c>
      <c r="E43" s="211" t="s">
        <v>138</v>
      </c>
      <c r="F43" s="211"/>
      <c r="G43" s="68">
        <f t="shared" si="5"/>
        <v>6050</v>
      </c>
      <c r="H43" s="68">
        <f t="shared" si="5"/>
        <v>665.5</v>
      </c>
      <c r="I43" s="9"/>
      <c r="J43" s="13"/>
      <c r="K43" s="29"/>
      <c r="L43" s="31">
        <v>6050</v>
      </c>
      <c r="M43" s="27">
        <v>665.5</v>
      </c>
      <c r="N43" s="16"/>
      <c r="O43" s="3"/>
      <c r="P43" s="2"/>
      <c r="Q43" s="2"/>
      <c r="R43" s="2"/>
    </row>
    <row r="44" spans="1:18" ht="92.25" customHeight="1">
      <c r="A44" s="206"/>
      <c r="B44" s="67">
        <v>405</v>
      </c>
      <c r="C44" s="145" t="s">
        <v>139</v>
      </c>
      <c r="D44" s="72" t="s">
        <v>19</v>
      </c>
      <c r="E44" s="204" t="s">
        <v>140</v>
      </c>
      <c r="F44" s="204"/>
      <c r="G44" s="68">
        <f t="shared" si="5"/>
        <v>2090</v>
      </c>
      <c r="H44" s="68">
        <f t="shared" si="5"/>
        <v>229.9</v>
      </c>
      <c r="I44" s="9"/>
      <c r="J44" s="13"/>
      <c r="K44" s="29"/>
      <c r="L44" s="28">
        <v>2090</v>
      </c>
      <c r="M44" s="28">
        <v>229.9</v>
      </c>
      <c r="N44" s="16"/>
      <c r="O44" s="3"/>
      <c r="P44" s="2"/>
      <c r="Q44" s="2"/>
      <c r="R44" s="2"/>
    </row>
    <row r="45" spans="1:18" ht="105" customHeight="1">
      <c r="A45" s="206"/>
      <c r="B45" s="67">
        <v>408</v>
      </c>
      <c r="C45" s="84" t="s">
        <v>141</v>
      </c>
      <c r="D45" s="85" t="s">
        <v>42</v>
      </c>
      <c r="E45" s="205" t="s">
        <v>142</v>
      </c>
      <c r="F45" s="205"/>
      <c r="G45" s="68">
        <f t="shared" si="5"/>
        <v>245.8</v>
      </c>
      <c r="H45" s="68">
        <f t="shared" si="5"/>
        <v>13.2</v>
      </c>
      <c r="I45" s="9"/>
      <c r="J45" s="13"/>
      <c r="K45" s="29"/>
      <c r="L45" s="32">
        <v>245.8</v>
      </c>
      <c r="M45" s="32">
        <v>13.2</v>
      </c>
      <c r="N45" s="16"/>
      <c r="O45" s="3"/>
      <c r="P45" s="2"/>
      <c r="Q45" s="2"/>
      <c r="R45" s="2"/>
    </row>
    <row r="46" spans="1:18" ht="105" customHeight="1">
      <c r="A46" s="206"/>
      <c r="B46" s="67">
        <v>409</v>
      </c>
      <c r="C46" s="146" t="s">
        <v>143</v>
      </c>
      <c r="D46" s="85" t="s">
        <v>42</v>
      </c>
      <c r="E46" s="205" t="s">
        <v>142</v>
      </c>
      <c r="F46" s="205"/>
      <c r="G46" s="68">
        <f t="shared" si="5"/>
        <v>385.5</v>
      </c>
      <c r="H46" s="68">
        <f t="shared" si="5"/>
        <v>13.2</v>
      </c>
      <c r="I46" s="9"/>
      <c r="J46" s="13"/>
      <c r="K46" s="29"/>
      <c r="L46" s="32">
        <v>385.5</v>
      </c>
      <c r="M46" s="32">
        <v>13.2</v>
      </c>
      <c r="N46" s="16"/>
      <c r="O46" s="3"/>
      <c r="P46" s="2"/>
      <c r="Q46" s="2"/>
      <c r="R46" s="2"/>
    </row>
    <row r="47" spans="1:18" ht="39.75" customHeight="1">
      <c r="A47" s="206"/>
      <c r="B47" s="71">
        <v>418</v>
      </c>
      <c r="C47" s="86" t="s">
        <v>106</v>
      </c>
      <c r="D47" s="72" t="s">
        <v>18</v>
      </c>
      <c r="E47" s="212" t="s">
        <v>83</v>
      </c>
      <c r="F47" s="212"/>
      <c r="G47" s="68"/>
      <c r="H47" s="68"/>
      <c r="I47" s="9"/>
      <c r="J47" s="12"/>
      <c r="K47" s="15"/>
      <c r="L47" s="31"/>
      <c r="M47" s="31"/>
      <c r="N47" s="16"/>
      <c r="O47" s="3"/>
      <c r="P47" s="2"/>
      <c r="Q47" s="2"/>
      <c r="R47" s="2"/>
    </row>
    <row r="48" spans="1:18" ht="44.25">
      <c r="A48" s="206"/>
      <c r="B48" s="88" t="s">
        <v>68</v>
      </c>
      <c r="C48" s="73" t="s">
        <v>144</v>
      </c>
      <c r="D48" s="74" t="s">
        <v>18</v>
      </c>
      <c r="E48" s="213"/>
      <c r="F48" s="213"/>
      <c r="G48" s="75">
        <f t="shared" ref="G48:H49" si="7">L48*$I$37</f>
        <v>212.88220000000001</v>
      </c>
      <c r="H48" s="75">
        <f t="shared" si="7"/>
        <v>23.417042000000002</v>
      </c>
      <c r="I48" s="9"/>
      <c r="J48" s="13"/>
      <c r="K48" s="29"/>
      <c r="L48" s="33">
        <v>212.88220000000001</v>
      </c>
      <c r="M48" s="27">
        <v>23.417042000000002</v>
      </c>
      <c r="N48" s="16"/>
      <c r="O48" s="3"/>
      <c r="P48" s="2"/>
      <c r="Q48" s="2"/>
      <c r="R48" s="2"/>
    </row>
    <row r="49" spans="1:18" ht="28.5">
      <c r="A49" s="206"/>
      <c r="B49" s="88" t="s">
        <v>174</v>
      </c>
      <c r="C49" s="73" t="s">
        <v>145</v>
      </c>
      <c r="D49" s="74" t="s">
        <v>18</v>
      </c>
      <c r="E49" s="213"/>
      <c r="F49" s="213"/>
      <c r="G49" s="75">
        <f t="shared" si="7"/>
        <v>974.52220000000011</v>
      </c>
      <c r="H49" s="75">
        <f t="shared" si="7"/>
        <v>107.19744200000001</v>
      </c>
      <c r="I49" s="9"/>
      <c r="J49" s="13"/>
      <c r="K49" s="29"/>
      <c r="L49" s="33">
        <v>974.52220000000011</v>
      </c>
      <c r="M49" s="27">
        <v>107.19744200000001</v>
      </c>
      <c r="N49" s="16"/>
      <c r="O49" s="3"/>
      <c r="P49" s="2"/>
      <c r="Q49" s="2"/>
      <c r="R49" s="2"/>
    </row>
    <row r="50" spans="1:18" ht="67.5" customHeight="1">
      <c r="A50" s="206"/>
      <c r="B50" s="69">
        <v>419</v>
      </c>
      <c r="C50" s="147" t="s">
        <v>100</v>
      </c>
      <c r="D50" s="70" t="s">
        <v>6</v>
      </c>
      <c r="E50" s="214" t="s">
        <v>105</v>
      </c>
      <c r="F50" s="215"/>
      <c r="G50" s="68">
        <f t="shared" ref="G50:G56" si="8">L50*$I$37</f>
        <v>2811</v>
      </c>
      <c r="H50" s="68">
        <f t="shared" ref="H50" si="9">M50*$I$37</f>
        <v>309.20999999999998</v>
      </c>
      <c r="I50" s="9"/>
      <c r="J50" s="13"/>
      <c r="K50" s="29"/>
      <c r="L50" s="33">
        <v>2811</v>
      </c>
      <c r="M50" s="27">
        <f>L50*0.11</f>
        <v>309.20999999999998</v>
      </c>
      <c r="N50" s="16"/>
      <c r="O50" s="3"/>
      <c r="P50" s="2"/>
      <c r="Q50" s="2"/>
      <c r="R50" s="2"/>
    </row>
    <row r="51" spans="1:18" ht="51.75" customHeight="1">
      <c r="A51" s="206"/>
      <c r="B51" s="71">
        <v>421</v>
      </c>
      <c r="C51" s="139" t="s">
        <v>177</v>
      </c>
      <c r="D51" s="72" t="s">
        <v>18</v>
      </c>
      <c r="E51" s="216" t="s">
        <v>84</v>
      </c>
      <c r="F51" s="216"/>
      <c r="G51" s="68">
        <f t="shared" si="8"/>
        <v>112</v>
      </c>
      <c r="H51" s="68">
        <f t="shared" ref="H51:H56" si="10">M51*$I$37</f>
        <v>11.2</v>
      </c>
      <c r="I51" s="9"/>
      <c r="J51" s="13"/>
      <c r="K51" s="29"/>
      <c r="L51" s="31">
        <v>112</v>
      </c>
      <c r="M51" s="27">
        <v>11.2</v>
      </c>
      <c r="N51" s="16"/>
      <c r="O51" s="3"/>
      <c r="P51" s="2"/>
      <c r="Q51" s="2"/>
      <c r="R51" s="2"/>
    </row>
    <row r="52" spans="1:18" ht="135.75" customHeight="1">
      <c r="A52" s="206"/>
      <c r="B52" s="71">
        <v>423</v>
      </c>
      <c r="C52" s="91" t="s">
        <v>28</v>
      </c>
      <c r="D52" s="92" t="s">
        <v>175</v>
      </c>
      <c r="E52" s="217" t="s">
        <v>90</v>
      </c>
      <c r="F52" s="217"/>
      <c r="G52" s="68">
        <f t="shared" si="8"/>
        <v>190125</v>
      </c>
      <c r="H52" s="68">
        <f t="shared" si="10"/>
        <v>20913.75</v>
      </c>
      <c r="I52" s="9"/>
      <c r="J52" s="13"/>
      <c r="K52" s="29"/>
      <c r="L52" s="30">
        <v>190125</v>
      </c>
      <c r="M52" s="26">
        <f t="shared" ref="M52:M54" si="11">0.11*L52</f>
        <v>20913.75</v>
      </c>
      <c r="N52" s="16"/>
      <c r="O52" s="3"/>
      <c r="P52" s="2"/>
      <c r="Q52" s="2"/>
      <c r="R52" s="2"/>
    </row>
    <row r="53" spans="1:18" ht="141.75" customHeight="1">
      <c r="A53" s="206"/>
      <c r="B53" s="71">
        <v>424</v>
      </c>
      <c r="C53" s="93" t="s">
        <v>29</v>
      </c>
      <c r="D53" s="94" t="s">
        <v>21</v>
      </c>
      <c r="E53" s="192" t="s">
        <v>91</v>
      </c>
      <c r="F53" s="192"/>
      <c r="G53" s="68">
        <f t="shared" si="8"/>
        <v>91090.23</v>
      </c>
      <c r="H53" s="68">
        <f t="shared" si="10"/>
        <v>10019.925299999999</v>
      </c>
      <c r="I53" s="9"/>
      <c r="J53" s="13"/>
      <c r="K53" s="29"/>
      <c r="L53" s="30">
        <v>91090.23</v>
      </c>
      <c r="M53" s="26">
        <f t="shared" si="11"/>
        <v>10019.925299999999</v>
      </c>
      <c r="N53" s="16"/>
      <c r="O53" s="3"/>
      <c r="P53" s="2"/>
      <c r="Q53" s="2"/>
      <c r="R53" s="2"/>
    </row>
    <row r="54" spans="1:18" ht="15" customHeight="1">
      <c r="A54" s="206"/>
      <c r="B54" s="89" t="s">
        <v>101</v>
      </c>
      <c r="C54" s="90" t="s">
        <v>30</v>
      </c>
      <c r="D54" s="74"/>
      <c r="E54" s="218"/>
      <c r="F54" s="218"/>
      <c r="G54" s="75">
        <f t="shared" si="8"/>
        <v>91090.23</v>
      </c>
      <c r="H54" s="75">
        <f t="shared" si="10"/>
        <v>10019.925299999999</v>
      </c>
      <c r="I54" s="9"/>
      <c r="J54" s="13"/>
      <c r="K54" s="29"/>
      <c r="L54" s="30">
        <v>91090.23</v>
      </c>
      <c r="M54" s="26">
        <f t="shared" si="11"/>
        <v>10019.925299999999</v>
      </c>
      <c r="N54" s="16"/>
      <c r="O54" s="3"/>
      <c r="P54" s="2"/>
      <c r="Q54" s="2"/>
      <c r="R54" s="2"/>
    </row>
    <row r="55" spans="1:18" ht="15" customHeight="1">
      <c r="A55" s="206"/>
      <c r="B55" s="89" t="s">
        <v>102</v>
      </c>
      <c r="C55" s="90" t="s">
        <v>31</v>
      </c>
      <c r="D55" s="74"/>
      <c r="E55" s="218"/>
      <c r="F55" s="218"/>
      <c r="G55" s="75">
        <f t="shared" si="8"/>
        <v>40500</v>
      </c>
      <c r="H55" s="75">
        <f t="shared" si="10"/>
        <v>4455</v>
      </c>
      <c r="I55" s="9"/>
      <c r="J55" s="13"/>
      <c r="K55" s="29"/>
      <c r="L55" s="17">
        <v>40500</v>
      </c>
      <c r="M55" s="18">
        <f>0.11*L55</f>
        <v>4455</v>
      </c>
      <c r="N55" s="16"/>
      <c r="O55" s="3"/>
      <c r="P55" s="2"/>
      <c r="Q55" s="2"/>
      <c r="R55" s="2"/>
    </row>
    <row r="56" spans="1:18" ht="160.5" customHeight="1">
      <c r="A56" s="207"/>
      <c r="B56" s="71">
        <v>425</v>
      </c>
      <c r="C56" s="93" t="s">
        <v>39</v>
      </c>
      <c r="D56" s="94" t="s">
        <v>40</v>
      </c>
      <c r="E56" s="192" t="s">
        <v>146</v>
      </c>
      <c r="F56" s="192"/>
      <c r="G56" s="68">
        <f t="shared" si="8"/>
        <v>1200</v>
      </c>
      <c r="H56" s="68">
        <f t="shared" si="10"/>
        <v>120</v>
      </c>
      <c r="I56" s="9"/>
      <c r="J56" s="13"/>
      <c r="K56" s="29"/>
      <c r="L56" s="17">
        <v>1200</v>
      </c>
      <c r="M56" s="18">
        <v>120</v>
      </c>
      <c r="N56" s="16"/>
      <c r="O56" s="3"/>
      <c r="P56" s="2"/>
      <c r="Q56" s="2"/>
      <c r="R56" s="2"/>
    </row>
    <row r="57" spans="1:18" ht="96.75" customHeight="1">
      <c r="A57" s="159"/>
      <c r="B57" s="160">
        <v>801</v>
      </c>
      <c r="C57" s="157" t="s">
        <v>191</v>
      </c>
      <c r="D57" s="158" t="s">
        <v>189</v>
      </c>
      <c r="E57" s="201" t="s">
        <v>190</v>
      </c>
      <c r="F57" s="201"/>
      <c r="G57" s="68">
        <f t="shared" ref="G57" si="12">L57*$I$37</f>
        <v>21742.5</v>
      </c>
      <c r="H57" s="68">
        <f t="shared" ref="H57" si="13">M57*$I$37</f>
        <v>2391.6750000000002</v>
      </c>
      <c r="I57" s="8"/>
      <c r="J57" s="11"/>
      <c r="K57" s="15"/>
      <c r="L57" s="15">
        <v>21742.5</v>
      </c>
      <c r="M57" s="15">
        <v>2391.6750000000002</v>
      </c>
      <c r="N57" s="16"/>
      <c r="O57" s="3"/>
      <c r="P57" s="2"/>
      <c r="Q57" s="2"/>
      <c r="R57" s="2"/>
    </row>
    <row r="58" spans="1:18" ht="15" customHeight="1" thickBot="1">
      <c r="A58" s="195"/>
      <c r="B58" s="195"/>
      <c r="C58" s="195"/>
      <c r="D58" s="195"/>
      <c r="E58" s="195"/>
      <c r="F58" s="195"/>
      <c r="G58" s="195"/>
      <c r="H58" s="196"/>
      <c r="I58" s="7"/>
      <c r="J58" s="12"/>
      <c r="K58" s="15"/>
      <c r="N58" s="16"/>
      <c r="O58" s="3"/>
      <c r="P58" s="2"/>
      <c r="Q58" s="2"/>
      <c r="R58" s="2"/>
    </row>
    <row r="59" spans="1:18" ht="17.25" customHeight="1" thickTop="1">
      <c r="A59" s="267" t="s">
        <v>103</v>
      </c>
      <c r="B59" s="268"/>
      <c r="C59" s="268"/>
      <c r="D59" s="268"/>
      <c r="E59" s="268"/>
      <c r="F59" s="269"/>
      <c r="G59" s="273" t="s">
        <v>114</v>
      </c>
      <c r="H59" s="274"/>
      <c r="I59" s="283" t="s">
        <v>80</v>
      </c>
      <c r="J59" s="283"/>
      <c r="K59" s="15"/>
      <c r="N59" s="16"/>
      <c r="O59" s="3"/>
      <c r="P59" s="2"/>
      <c r="Q59" s="2"/>
      <c r="R59" s="2"/>
    </row>
    <row r="60" spans="1:18" ht="15.75" customHeight="1" thickBot="1">
      <c r="A60" s="270"/>
      <c r="B60" s="271"/>
      <c r="C60" s="271"/>
      <c r="D60" s="271"/>
      <c r="E60" s="271"/>
      <c r="F60" s="272"/>
      <c r="G60" s="275">
        <v>1</v>
      </c>
      <c r="H60" s="276"/>
      <c r="I60" s="51">
        <f>G60</f>
        <v>1</v>
      </c>
      <c r="J60" s="4"/>
      <c r="K60" s="15"/>
      <c r="N60" s="16"/>
      <c r="O60" s="3"/>
      <c r="P60" s="2"/>
      <c r="Q60" s="2"/>
      <c r="R60" s="2"/>
    </row>
    <row r="61" spans="1:18" ht="43.5" customHeight="1" thickTop="1">
      <c r="A61" s="193"/>
      <c r="B61" s="154">
        <v>900</v>
      </c>
      <c r="C61" s="155" t="s">
        <v>147</v>
      </c>
      <c r="D61" s="156" t="s">
        <v>10</v>
      </c>
      <c r="E61" s="202" t="s">
        <v>85</v>
      </c>
      <c r="F61" s="202"/>
      <c r="G61" s="99"/>
      <c r="H61" s="100"/>
      <c r="I61" s="9"/>
      <c r="J61" s="13"/>
      <c r="K61" s="29"/>
      <c r="L61" s="37"/>
      <c r="M61" s="20"/>
      <c r="N61" s="16"/>
      <c r="O61" s="3"/>
      <c r="P61" s="2"/>
      <c r="Q61" s="2"/>
      <c r="R61" s="2"/>
    </row>
    <row r="62" spans="1:18" ht="15" customHeight="1">
      <c r="A62" s="193"/>
      <c r="B62" s="101" t="s">
        <v>69</v>
      </c>
      <c r="C62" s="102" t="s">
        <v>11</v>
      </c>
      <c r="D62" s="103"/>
      <c r="E62" s="170"/>
      <c r="F62" s="170"/>
      <c r="G62" s="104">
        <f>L62*$I$60</f>
        <v>1854.6000000000001</v>
      </c>
      <c r="H62" s="105">
        <f>M62*$I$60</f>
        <v>204.00600000000003</v>
      </c>
      <c r="I62" s="9"/>
      <c r="J62" s="13"/>
      <c r="K62" s="29"/>
      <c r="L62" s="27">
        <v>1854.6000000000001</v>
      </c>
      <c r="M62" s="27">
        <v>204.00600000000003</v>
      </c>
      <c r="N62" s="16"/>
      <c r="O62" s="3"/>
      <c r="P62" s="2"/>
      <c r="Q62" s="2"/>
      <c r="R62" s="2"/>
    </row>
    <row r="63" spans="1:18" ht="15" customHeight="1">
      <c r="A63" s="193"/>
      <c r="B63" s="101" t="s">
        <v>70</v>
      </c>
      <c r="C63" s="102" t="s">
        <v>12</v>
      </c>
      <c r="D63" s="103"/>
      <c r="E63" s="170"/>
      <c r="F63" s="170"/>
      <c r="G63" s="104">
        <f>L63*$I$60</f>
        <v>2270.4</v>
      </c>
      <c r="H63" s="105">
        <f>M63*$I$60</f>
        <v>249.744</v>
      </c>
      <c r="I63" s="9"/>
      <c r="J63" s="13"/>
      <c r="K63" s="29"/>
      <c r="L63" s="27">
        <v>2270.4</v>
      </c>
      <c r="M63" s="27">
        <v>249.744</v>
      </c>
      <c r="N63" s="16"/>
      <c r="O63" s="3"/>
      <c r="P63" s="2"/>
      <c r="Q63" s="2"/>
      <c r="R63" s="2"/>
    </row>
    <row r="64" spans="1:18" ht="38.25" customHeight="1">
      <c r="A64" s="193"/>
      <c r="B64" s="67">
        <v>901</v>
      </c>
      <c r="C64" s="98" t="s">
        <v>148</v>
      </c>
      <c r="D64" s="92" t="s">
        <v>10</v>
      </c>
      <c r="E64" s="203" t="s">
        <v>85</v>
      </c>
      <c r="F64" s="203"/>
      <c r="G64" s="56"/>
      <c r="H64" s="106"/>
      <c r="I64" s="9"/>
      <c r="J64" s="12"/>
      <c r="K64" s="15"/>
      <c r="L64" s="38"/>
      <c r="M64" s="38"/>
      <c r="N64" s="16"/>
      <c r="O64" s="3"/>
      <c r="P64" s="2"/>
      <c r="Q64" s="2"/>
      <c r="R64" s="2"/>
    </row>
    <row r="65" spans="1:18" ht="15" customHeight="1">
      <c r="A65" s="193"/>
      <c r="B65" s="101" t="s">
        <v>71</v>
      </c>
      <c r="C65" s="102" t="s">
        <v>11</v>
      </c>
      <c r="D65" s="103"/>
      <c r="E65" s="170"/>
      <c r="F65" s="170"/>
      <c r="G65" s="104">
        <f>L65*$I$60</f>
        <v>2555.3000000000002</v>
      </c>
      <c r="H65" s="105">
        <f t="shared" ref="H65:H66" si="14">M65*$I$60</f>
        <v>281.08300000000003</v>
      </c>
      <c r="I65" s="9"/>
      <c r="J65" s="13"/>
      <c r="K65" s="29"/>
      <c r="L65" s="27">
        <v>2555.3000000000002</v>
      </c>
      <c r="M65" s="27">
        <v>281.08300000000003</v>
      </c>
      <c r="N65" s="16"/>
      <c r="O65" s="3"/>
      <c r="P65" s="2"/>
      <c r="Q65" s="2"/>
      <c r="R65" s="2"/>
    </row>
    <row r="66" spans="1:18" ht="15" customHeight="1">
      <c r="A66" s="193"/>
      <c r="B66" s="101" t="s">
        <v>73</v>
      </c>
      <c r="C66" s="102" t="s">
        <v>12</v>
      </c>
      <c r="D66" s="103"/>
      <c r="E66" s="170"/>
      <c r="F66" s="170"/>
      <c r="G66" s="104">
        <f>L66*$I$60</f>
        <v>3089.9</v>
      </c>
      <c r="H66" s="105">
        <f t="shared" si="14"/>
        <v>339.88900000000001</v>
      </c>
      <c r="I66" s="9"/>
      <c r="J66" s="13"/>
      <c r="K66" s="29"/>
      <c r="L66" s="27">
        <v>3089.9</v>
      </c>
      <c r="M66" s="27">
        <v>339.88900000000001</v>
      </c>
      <c r="N66" s="16"/>
      <c r="O66" s="3"/>
      <c r="P66" s="2"/>
      <c r="Q66" s="2"/>
      <c r="R66" s="2"/>
    </row>
    <row r="67" spans="1:18" ht="15" customHeight="1">
      <c r="A67" s="193"/>
      <c r="B67" s="67">
        <v>902</v>
      </c>
      <c r="C67" s="95" t="s">
        <v>13</v>
      </c>
      <c r="D67" s="70"/>
      <c r="E67" s="197"/>
      <c r="F67" s="198"/>
      <c r="G67" s="56"/>
      <c r="H67" s="68"/>
      <c r="I67" s="9"/>
      <c r="J67" s="12"/>
      <c r="K67" s="15"/>
      <c r="L67" s="27"/>
      <c r="M67" s="20"/>
      <c r="N67" s="16"/>
      <c r="O67" s="3"/>
      <c r="P67" s="2"/>
      <c r="Q67" s="2"/>
      <c r="R67" s="2"/>
    </row>
    <row r="68" spans="1:18" ht="41.25" customHeight="1">
      <c r="A68" s="193"/>
      <c r="B68" s="107" t="s">
        <v>74</v>
      </c>
      <c r="C68" s="108" t="s">
        <v>14</v>
      </c>
      <c r="D68" s="103" t="s">
        <v>15</v>
      </c>
      <c r="E68" s="199" t="s">
        <v>86</v>
      </c>
      <c r="F68" s="199"/>
      <c r="G68" s="104">
        <f>L68*$I$60</f>
        <v>233.13312307692308</v>
      </c>
      <c r="H68" s="105">
        <f>M68*$I$60</f>
        <v>25.644643538461541</v>
      </c>
      <c r="I68" s="9"/>
      <c r="J68" s="13"/>
      <c r="K68" s="29"/>
      <c r="L68" s="39">
        <v>233.13312307692308</v>
      </c>
      <c r="M68" s="27">
        <v>25.644643538461541</v>
      </c>
      <c r="N68" s="16"/>
      <c r="O68" s="3"/>
      <c r="P68" s="2"/>
      <c r="Q68" s="2"/>
      <c r="R68" s="2"/>
    </row>
    <row r="69" spans="1:18" ht="43.5" customHeight="1">
      <c r="A69" s="193"/>
      <c r="B69" s="107" t="s">
        <v>75</v>
      </c>
      <c r="C69" s="102" t="s">
        <v>149</v>
      </c>
      <c r="D69" s="103" t="s">
        <v>15</v>
      </c>
      <c r="E69" s="200" t="s">
        <v>86</v>
      </c>
      <c r="F69" s="200"/>
      <c r="G69" s="104">
        <f>L69*$I$60</f>
        <v>912.41085625000005</v>
      </c>
      <c r="H69" s="105">
        <f t="shared" ref="H69:H71" si="15">M69*$I$60</f>
        <v>100.36519418750001</v>
      </c>
      <c r="I69" s="9"/>
      <c r="J69" s="13"/>
      <c r="K69" s="29"/>
      <c r="L69" s="40">
        <v>912.41085625000005</v>
      </c>
      <c r="M69" s="27">
        <v>100.36519418750001</v>
      </c>
      <c r="N69" s="16"/>
      <c r="O69" s="3"/>
      <c r="P69" s="2"/>
      <c r="Q69" s="2"/>
      <c r="R69" s="2"/>
    </row>
    <row r="70" spans="1:18" ht="48" customHeight="1">
      <c r="A70" s="193"/>
      <c r="B70" s="107" t="s">
        <v>76</v>
      </c>
      <c r="C70" s="102" t="s">
        <v>150</v>
      </c>
      <c r="D70" s="103" t="s">
        <v>15</v>
      </c>
      <c r="E70" s="200" t="s">
        <v>86</v>
      </c>
      <c r="F70" s="200"/>
      <c r="G70" s="104">
        <f>L70*$I$60</f>
        <v>2020.300225</v>
      </c>
      <c r="H70" s="105">
        <f t="shared" si="15"/>
        <v>222.23302475</v>
      </c>
      <c r="I70" s="9"/>
      <c r="J70" s="13"/>
      <c r="K70" s="29"/>
      <c r="L70" s="40">
        <v>2020.300225</v>
      </c>
      <c r="M70" s="27">
        <v>222.23302475</v>
      </c>
      <c r="N70" s="16"/>
      <c r="O70" s="3"/>
      <c r="P70" s="2"/>
      <c r="Q70" s="2"/>
      <c r="R70" s="2"/>
    </row>
    <row r="71" spans="1:18" ht="39" customHeight="1">
      <c r="A71" s="193"/>
      <c r="B71" s="107" t="s">
        <v>77</v>
      </c>
      <c r="C71" s="140" t="s">
        <v>151</v>
      </c>
      <c r="D71" s="103" t="s">
        <v>15</v>
      </c>
      <c r="E71" s="200" t="s">
        <v>38</v>
      </c>
      <c r="F71" s="200"/>
      <c r="G71" s="104">
        <f>L71*$I$60</f>
        <v>674</v>
      </c>
      <c r="H71" s="105">
        <f t="shared" si="15"/>
        <v>65</v>
      </c>
      <c r="I71" s="9"/>
      <c r="J71" s="13"/>
      <c r="K71" s="29"/>
      <c r="L71" s="40">
        <v>674</v>
      </c>
      <c r="M71" s="27">
        <v>65</v>
      </c>
      <c r="N71" s="16"/>
      <c r="O71" s="3"/>
      <c r="P71" s="2"/>
      <c r="Q71" s="2"/>
      <c r="R71" s="2"/>
    </row>
    <row r="72" spans="1:18" ht="42.75" customHeight="1">
      <c r="A72" s="193"/>
      <c r="B72" s="107" t="s">
        <v>78</v>
      </c>
      <c r="C72" s="140" t="s">
        <v>152</v>
      </c>
      <c r="D72" s="103" t="s">
        <v>15</v>
      </c>
      <c r="E72" s="200" t="s">
        <v>38</v>
      </c>
      <c r="F72" s="200"/>
      <c r="G72" s="104">
        <f>L72*$I$60</f>
        <v>122.5</v>
      </c>
      <c r="H72" s="105">
        <f>M72*$I$60</f>
        <v>12</v>
      </c>
      <c r="I72" s="9"/>
      <c r="J72" s="13"/>
      <c r="K72" s="29"/>
      <c r="L72" s="40">
        <v>122.5</v>
      </c>
      <c r="M72" s="27">
        <v>12</v>
      </c>
      <c r="N72" s="16"/>
      <c r="O72" s="3"/>
      <c r="P72" s="2"/>
      <c r="Q72" s="2"/>
      <c r="R72" s="2"/>
    </row>
    <row r="73" spans="1:18" ht="42" customHeight="1">
      <c r="A73" s="193"/>
      <c r="B73" s="67">
        <v>903</v>
      </c>
      <c r="C73" s="87" t="s">
        <v>153</v>
      </c>
      <c r="D73" s="72" t="s">
        <v>16</v>
      </c>
      <c r="E73" s="203" t="s">
        <v>87</v>
      </c>
      <c r="F73" s="203"/>
      <c r="G73" s="56"/>
      <c r="H73" s="68"/>
      <c r="I73" s="9"/>
      <c r="J73" s="12"/>
      <c r="K73" s="15"/>
      <c r="L73" s="41"/>
      <c r="M73" s="20"/>
      <c r="N73" s="16"/>
      <c r="O73" s="3"/>
      <c r="P73" s="2"/>
      <c r="Q73" s="2"/>
      <c r="R73" s="2"/>
    </row>
    <row r="74" spans="1:18" ht="23.25" customHeight="1">
      <c r="A74" s="193"/>
      <c r="B74" s="109" t="s">
        <v>79</v>
      </c>
      <c r="C74" s="102" t="s">
        <v>11</v>
      </c>
      <c r="D74" s="103" t="s">
        <v>16</v>
      </c>
      <c r="E74" s="170"/>
      <c r="F74" s="170"/>
      <c r="G74" s="104">
        <f>L74*$I$60</f>
        <v>1307.9000000000001</v>
      </c>
      <c r="H74" s="105">
        <f>M74*$I$60</f>
        <v>143.869</v>
      </c>
      <c r="I74" s="9"/>
      <c r="J74" s="13"/>
      <c r="K74" s="29"/>
      <c r="L74" s="27">
        <v>1307.9000000000001</v>
      </c>
      <c r="M74" s="27">
        <v>143.869</v>
      </c>
      <c r="N74" s="16"/>
      <c r="O74" s="3"/>
      <c r="P74" s="2"/>
      <c r="Q74" s="2"/>
      <c r="R74" s="2"/>
    </row>
    <row r="75" spans="1:18" ht="25.5" customHeight="1">
      <c r="A75" s="193"/>
      <c r="B75" s="109" t="s">
        <v>72</v>
      </c>
      <c r="C75" s="102" t="s">
        <v>12</v>
      </c>
      <c r="D75" s="103" t="s">
        <v>16</v>
      </c>
      <c r="E75" s="170"/>
      <c r="F75" s="170"/>
      <c r="G75" s="104">
        <f t="shared" ref="G75:G82" si="16">L75*$I$60</f>
        <v>1486.1000000000001</v>
      </c>
      <c r="H75" s="105">
        <f t="shared" ref="H75:H89" si="17">M75*$I$60</f>
        <v>163.471</v>
      </c>
      <c r="I75" s="9"/>
      <c r="J75" s="13"/>
      <c r="K75" s="29"/>
      <c r="L75" s="27">
        <v>1486.1000000000001</v>
      </c>
      <c r="M75" s="27">
        <v>163.471</v>
      </c>
      <c r="N75" s="16"/>
      <c r="O75" s="3"/>
      <c r="P75" s="2"/>
      <c r="Q75" s="2"/>
      <c r="R75" s="2"/>
    </row>
    <row r="76" spans="1:18" ht="135" customHeight="1">
      <c r="A76" s="193"/>
      <c r="B76" s="53">
        <v>904</v>
      </c>
      <c r="C76" s="55" t="s">
        <v>154</v>
      </c>
      <c r="D76" s="53" t="s">
        <v>9</v>
      </c>
      <c r="E76" s="171" t="s">
        <v>88</v>
      </c>
      <c r="F76" s="171"/>
      <c r="G76" s="56">
        <f t="shared" si="16"/>
        <v>21700</v>
      </c>
      <c r="H76" s="68">
        <f t="shared" si="17"/>
        <v>2387</v>
      </c>
      <c r="I76" s="9"/>
      <c r="J76" s="12"/>
      <c r="K76" s="20"/>
      <c r="L76" s="23">
        <v>21700</v>
      </c>
      <c r="M76" s="23">
        <v>2387</v>
      </c>
      <c r="N76" s="16"/>
      <c r="O76" s="3"/>
      <c r="P76" s="2"/>
      <c r="Q76" s="2"/>
      <c r="R76" s="2"/>
    </row>
    <row r="77" spans="1:18" ht="131.25" customHeight="1">
      <c r="A77" s="193"/>
      <c r="B77" s="110" t="s">
        <v>92</v>
      </c>
      <c r="C77" s="111" t="s">
        <v>46</v>
      </c>
      <c r="D77" s="112" t="s">
        <v>9</v>
      </c>
      <c r="E77" s="172" t="s">
        <v>89</v>
      </c>
      <c r="F77" s="172"/>
      <c r="G77" s="104">
        <f t="shared" si="16"/>
        <v>20884</v>
      </c>
      <c r="H77" s="105">
        <f t="shared" si="17"/>
        <v>2297.2399999999998</v>
      </c>
      <c r="I77" s="9"/>
      <c r="J77" s="12"/>
      <c r="K77" s="20"/>
      <c r="L77" s="17">
        <v>20884</v>
      </c>
      <c r="M77" s="17">
        <v>2297.2399999999998</v>
      </c>
      <c r="N77" s="16"/>
      <c r="O77" s="3"/>
      <c r="P77" s="4"/>
      <c r="Q77" s="4"/>
      <c r="R77" s="4"/>
    </row>
    <row r="78" spans="1:18" ht="330.75" customHeight="1">
      <c r="A78" s="193"/>
      <c r="B78" s="113" t="s">
        <v>93</v>
      </c>
      <c r="C78" s="148" t="s">
        <v>155</v>
      </c>
      <c r="D78" s="114" t="s">
        <v>41</v>
      </c>
      <c r="E78" s="164" t="s">
        <v>156</v>
      </c>
      <c r="F78" s="165"/>
      <c r="G78" s="56">
        <f t="shared" si="16"/>
        <v>1945000</v>
      </c>
      <c r="H78" s="68">
        <f t="shared" si="17"/>
        <v>213950</v>
      </c>
      <c r="I78" s="9"/>
      <c r="J78" s="12"/>
      <c r="K78" s="17"/>
      <c r="L78" s="32">
        <v>1945000</v>
      </c>
      <c r="M78" s="32">
        <f t="shared" ref="M78" si="18">0.11*L78</f>
        <v>213950</v>
      </c>
      <c r="N78" s="16"/>
      <c r="O78" s="3"/>
      <c r="P78" s="161"/>
      <c r="Q78" s="161"/>
      <c r="R78" s="4"/>
    </row>
    <row r="79" spans="1:18" ht="136.5" customHeight="1">
      <c r="A79" s="193"/>
      <c r="B79" s="96">
        <v>906</v>
      </c>
      <c r="C79" s="115" t="s">
        <v>157</v>
      </c>
      <c r="D79" s="97" t="s">
        <v>43</v>
      </c>
      <c r="E79" s="168" t="s">
        <v>158</v>
      </c>
      <c r="F79" s="168"/>
      <c r="G79" s="56">
        <f t="shared" si="16"/>
        <v>602634.65</v>
      </c>
      <c r="H79" s="68">
        <f t="shared" si="17"/>
        <v>66289.811499999996</v>
      </c>
      <c r="I79" s="9"/>
      <c r="J79" s="12"/>
      <c r="K79" s="20"/>
      <c r="L79" s="26">
        <v>602634.65</v>
      </c>
      <c r="M79" s="26">
        <f>0.11*L79</f>
        <v>66289.811499999996</v>
      </c>
      <c r="N79" s="16"/>
      <c r="O79" s="3"/>
      <c r="P79" s="52"/>
      <c r="Q79" s="52"/>
      <c r="R79" s="4"/>
    </row>
    <row r="80" spans="1:18" ht="93.75" customHeight="1">
      <c r="A80" s="193"/>
      <c r="B80" s="96">
        <v>907</v>
      </c>
      <c r="C80" s="149" t="s">
        <v>180</v>
      </c>
      <c r="D80" s="97" t="s">
        <v>43</v>
      </c>
      <c r="E80" s="169" t="s">
        <v>159</v>
      </c>
      <c r="F80" s="169"/>
      <c r="G80" s="56">
        <f t="shared" si="16"/>
        <v>1637939.1</v>
      </c>
      <c r="H80" s="68">
        <f t="shared" si="17"/>
        <v>81896.960000000006</v>
      </c>
      <c r="I80" s="10"/>
      <c r="J80" s="12"/>
      <c r="K80" s="15"/>
      <c r="L80" s="26">
        <v>1637939.1</v>
      </c>
      <c r="M80" s="26">
        <v>81896.960000000006</v>
      </c>
      <c r="N80" s="16"/>
      <c r="O80" s="3"/>
      <c r="P80" s="52"/>
      <c r="Q80" s="52"/>
      <c r="R80" s="4"/>
    </row>
    <row r="81" spans="1:18" ht="91.5" customHeight="1">
      <c r="A81" s="193"/>
      <c r="B81" s="54">
        <v>908</v>
      </c>
      <c r="C81" s="150" t="s">
        <v>160</v>
      </c>
      <c r="D81" s="53" t="s">
        <v>5</v>
      </c>
      <c r="E81" s="166" t="s">
        <v>161</v>
      </c>
      <c r="F81" s="167"/>
      <c r="G81" s="56">
        <f t="shared" si="16"/>
        <v>45383</v>
      </c>
      <c r="H81" s="68">
        <f t="shared" si="17"/>
        <v>4992</v>
      </c>
      <c r="I81" s="9"/>
      <c r="J81" s="12"/>
      <c r="K81" s="19"/>
      <c r="L81" s="17">
        <v>45383</v>
      </c>
      <c r="M81" s="17">
        <v>4992</v>
      </c>
      <c r="N81" s="16"/>
      <c r="O81" s="3"/>
      <c r="P81" s="162"/>
      <c r="Q81" s="162"/>
      <c r="R81" s="4"/>
    </row>
    <row r="82" spans="1:18" ht="105.75" customHeight="1">
      <c r="A82" s="193"/>
      <c r="B82" s="116" t="s">
        <v>94</v>
      </c>
      <c r="C82" s="151" t="s">
        <v>117</v>
      </c>
      <c r="D82" s="117" t="s">
        <v>33</v>
      </c>
      <c r="E82" s="183" t="s">
        <v>162</v>
      </c>
      <c r="F82" s="184"/>
      <c r="G82" s="104">
        <f t="shared" si="16"/>
        <v>30691.5</v>
      </c>
      <c r="H82" s="105">
        <f t="shared" si="17"/>
        <v>3100</v>
      </c>
      <c r="I82" s="9"/>
      <c r="J82" s="12"/>
      <c r="K82" s="42"/>
      <c r="L82" s="43">
        <v>30691.5</v>
      </c>
      <c r="M82" s="44">
        <v>3100</v>
      </c>
      <c r="N82" s="16"/>
      <c r="O82" s="3"/>
      <c r="P82" s="163"/>
      <c r="Q82" s="163"/>
      <c r="R82" s="4"/>
    </row>
    <row r="83" spans="1:18" ht="54.75" customHeight="1">
      <c r="A83" s="193"/>
      <c r="B83" s="54">
        <v>909</v>
      </c>
      <c r="C83" s="57" t="s">
        <v>163</v>
      </c>
      <c r="D83" s="53" t="s">
        <v>6</v>
      </c>
      <c r="E83" s="166" t="s">
        <v>164</v>
      </c>
      <c r="F83" s="167"/>
      <c r="G83" s="56"/>
      <c r="H83" s="68"/>
      <c r="I83" s="9"/>
      <c r="J83" s="12"/>
      <c r="K83" s="19"/>
      <c r="L83" s="20"/>
      <c r="M83" s="17"/>
      <c r="N83" s="16"/>
      <c r="O83" s="3"/>
      <c r="P83" s="4"/>
      <c r="Q83" s="4"/>
      <c r="R83" s="4"/>
    </row>
    <row r="84" spans="1:18" ht="24.75" customHeight="1">
      <c r="A84" s="193"/>
      <c r="B84" s="118" t="s">
        <v>95</v>
      </c>
      <c r="C84" s="119" t="s">
        <v>47</v>
      </c>
      <c r="D84" s="120" t="s">
        <v>7</v>
      </c>
      <c r="E84" s="185"/>
      <c r="F84" s="186"/>
      <c r="G84" s="104">
        <f t="shared" ref="G84:G89" si="19">L84*$I$60</f>
        <v>56189</v>
      </c>
      <c r="H84" s="105">
        <f t="shared" si="17"/>
        <v>6181</v>
      </c>
      <c r="I84" s="9"/>
      <c r="J84" s="12"/>
      <c r="K84" s="17"/>
      <c r="L84" s="17">
        <v>56189</v>
      </c>
      <c r="M84" s="17">
        <v>6181</v>
      </c>
      <c r="N84" s="16"/>
      <c r="O84" s="3"/>
      <c r="P84" s="4"/>
      <c r="Q84" s="4"/>
      <c r="R84" s="4"/>
    </row>
    <row r="85" spans="1:18" ht="27" customHeight="1">
      <c r="A85" s="193"/>
      <c r="B85" s="118" t="s">
        <v>96</v>
      </c>
      <c r="C85" s="119" t="s">
        <v>48</v>
      </c>
      <c r="D85" s="120" t="s">
        <v>7</v>
      </c>
      <c r="E85" s="185"/>
      <c r="F85" s="186"/>
      <c r="G85" s="104">
        <f t="shared" si="19"/>
        <v>55322.29</v>
      </c>
      <c r="H85" s="105">
        <f t="shared" si="17"/>
        <v>6085</v>
      </c>
      <c r="I85" s="9"/>
      <c r="J85" s="12"/>
      <c r="K85" s="17"/>
      <c r="L85" s="17">
        <v>55322.29</v>
      </c>
      <c r="M85" s="17">
        <v>6085</v>
      </c>
      <c r="N85" s="16"/>
      <c r="O85" s="3"/>
      <c r="P85" s="4"/>
      <c r="Q85" s="4"/>
      <c r="R85" s="4"/>
    </row>
    <row r="86" spans="1:18" ht="27" customHeight="1">
      <c r="A86" s="193"/>
      <c r="B86" s="118" t="s">
        <v>97</v>
      </c>
      <c r="C86" s="119" t="s">
        <v>49</v>
      </c>
      <c r="D86" s="120" t="s">
        <v>7</v>
      </c>
      <c r="E86" s="185"/>
      <c r="F86" s="186"/>
      <c r="G86" s="104">
        <f t="shared" si="19"/>
        <v>41874.99</v>
      </c>
      <c r="H86" s="105">
        <f t="shared" si="17"/>
        <v>4606</v>
      </c>
      <c r="I86" s="9"/>
      <c r="J86" s="12"/>
      <c r="K86" s="17"/>
      <c r="L86" s="17">
        <v>41874.99</v>
      </c>
      <c r="M86" s="17">
        <v>4606</v>
      </c>
      <c r="N86" s="16"/>
      <c r="O86" s="3"/>
      <c r="P86" s="4"/>
      <c r="Q86" s="4"/>
      <c r="R86" s="4"/>
    </row>
    <row r="87" spans="1:18" ht="23.25" customHeight="1">
      <c r="A87" s="193"/>
      <c r="B87" s="118" t="s">
        <v>98</v>
      </c>
      <c r="C87" s="119" t="s">
        <v>50</v>
      </c>
      <c r="D87" s="120" t="s">
        <v>7</v>
      </c>
      <c r="E87" s="185"/>
      <c r="F87" s="186"/>
      <c r="G87" s="104">
        <f t="shared" si="19"/>
        <v>28623.119999999999</v>
      </c>
      <c r="H87" s="105">
        <f t="shared" si="17"/>
        <v>3149</v>
      </c>
      <c r="I87" s="9"/>
      <c r="J87" s="12"/>
      <c r="K87" s="17"/>
      <c r="L87" s="17">
        <v>28623.119999999999</v>
      </c>
      <c r="M87" s="17">
        <v>3149</v>
      </c>
      <c r="N87" s="16"/>
      <c r="O87" s="3"/>
      <c r="P87" s="4"/>
      <c r="Q87" s="4"/>
      <c r="R87" s="4"/>
    </row>
    <row r="88" spans="1:18" ht="173.25" customHeight="1">
      <c r="A88" s="193"/>
      <c r="B88" s="54">
        <v>910</v>
      </c>
      <c r="C88" s="121" t="s">
        <v>165</v>
      </c>
      <c r="D88" s="53" t="s">
        <v>4</v>
      </c>
      <c r="E88" s="166" t="s">
        <v>166</v>
      </c>
      <c r="F88" s="167"/>
      <c r="G88" s="56">
        <f t="shared" si="19"/>
        <v>1540.68</v>
      </c>
      <c r="H88" s="68">
        <f t="shared" si="17"/>
        <v>169.48</v>
      </c>
      <c r="I88" s="9"/>
      <c r="J88" s="12"/>
      <c r="K88" s="19"/>
      <c r="L88" s="17">
        <v>1540.68</v>
      </c>
      <c r="M88" s="17">
        <v>169.48</v>
      </c>
      <c r="N88" s="16"/>
      <c r="O88" s="3"/>
      <c r="P88" s="4"/>
      <c r="Q88" s="4"/>
      <c r="R88" s="4"/>
    </row>
    <row r="89" spans="1:18" ht="43.5" customHeight="1">
      <c r="A89" s="194"/>
      <c r="B89" s="71">
        <v>911</v>
      </c>
      <c r="C89" s="86" t="s">
        <v>32</v>
      </c>
      <c r="D89" s="72" t="s">
        <v>19</v>
      </c>
      <c r="E89" s="192" t="s">
        <v>167</v>
      </c>
      <c r="F89" s="192"/>
      <c r="G89" s="56">
        <f t="shared" si="19"/>
        <v>3850.0000000000005</v>
      </c>
      <c r="H89" s="68">
        <f t="shared" si="17"/>
        <v>0</v>
      </c>
      <c r="I89" s="9"/>
      <c r="J89" s="14"/>
      <c r="K89" s="29"/>
      <c r="L89" s="33">
        <v>3850.0000000000005</v>
      </c>
      <c r="M89" s="27">
        <v>0</v>
      </c>
      <c r="N89" s="16"/>
      <c r="O89" s="3"/>
      <c r="P89" s="4"/>
      <c r="Q89" s="4"/>
      <c r="R89" s="4"/>
    </row>
    <row r="90" spans="1:18" ht="28.5" customHeight="1">
      <c r="A90" s="122"/>
      <c r="B90" s="123"/>
      <c r="C90" s="124"/>
      <c r="D90" s="125"/>
      <c r="E90" s="126"/>
      <c r="F90" s="126"/>
      <c r="G90" s="127"/>
      <c r="H90" s="127"/>
      <c r="I90" s="2"/>
      <c r="J90" s="2"/>
      <c r="K90" s="15"/>
      <c r="L90" s="45"/>
      <c r="M90" s="35"/>
      <c r="N90" s="16"/>
      <c r="O90" s="3"/>
      <c r="P90" s="2"/>
      <c r="Q90" s="2"/>
      <c r="R90" s="2"/>
    </row>
    <row r="91" spans="1:18" ht="15.75" customHeight="1">
      <c r="A91" s="142" t="s">
        <v>178</v>
      </c>
      <c r="B91" s="174" t="s">
        <v>187</v>
      </c>
      <c r="C91" s="174"/>
      <c r="D91" s="174"/>
      <c r="E91" s="129"/>
      <c r="F91" s="130"/>
      <c r="G91" s="131"/>
      <c r="H91" s="132"/>
      <c r="I91" s="2"/>
      <c r="J91" s="2"/>
      <c r="K91" s="15"/>
      <c r="L91" s="34"/>
      <c r="M91" s="35"/>
      <c r="N91" s="16"/>
      <c r="O91" s="3"/>
      <c r="P91" s="2"/>
      <c r="Q91" s="2"/>
      <c r="R91" s="2"/>
    </row>
    <row r="92" spans="1:18" ht="15.75" customHeight="1">
      <c r="A92" s="128"/>
      <c r="B92" s="133"/>
      <c r="C92" s="133"/>
      <c r="D92" s="133"/>
      <c r="E92" s="130"/>
      <c r="F92" s="130"/>
      <c r="G92" s="131"/>
      <c r="H92" s="132"/>
      <c r="I92" s="2"/>
      <c r="J92" s="2"/>
      <c r="K92" s="15"/>
      <c r="L92" s="34"/>
      <c r="M92" s="35"/>
      <c r="N92" s="16"/>
      <c r="O92" s="3"/>
      <c r="P92" s="2"/>
      <c r="Q92" s="2"/>
      <c r="R92" s="2"/>
    </row>
    <row r="93" spans="1:18" ht="27" customHeight="1">
      <c r="A93" s="128"/>
      <c r="B93" s="134">
        <v>1</v>
      </c>
      <c r="C93" s="175" t="s">
        <v>22</v>
      </c>
      <c r="D93" s="176"/>
      <c r="E93" s="176"/>
      <c r="F93" s="176"/>
      <c r="G93" s="176"/>
      <c r="H93" s="177"/>
      <c r="I93" s="3"/>
      <c r="J93" s="2"/>
      <c r="K93" s="15"/>
      <c r="L93" s="15"/>
      <c r="M93" s="15"/>
      <c r="N93" s="16"/>
      <c r="O93" s="3"/>
      <c r="P93" s="2"/>
      <c r="Q93" s="2"/>
      <c r="R93" s="2"/>
    </row>
    <row r="94" spans="1:18" ht="77.25" customHeight="1">
      <c r="A94" s="128"/>
      <c r="B94" s="135">
        <v>2</v>
      </c>
      <c r="C94" s="178" t="s">
        <v>168</v>
      </c>
      <c r="D94" s="179"/>
      <c r="E94" s="179"/>
      <c r="F94" s="179"/>
      <c r="G94" s="179"/>
      <c r="H94" s="180"/>
      <c r="I94" s="3"/>
      <c r="J94" s="2"/>
      <c r="K94" s="15"/>
      <c r="L94" s="15"/>
      <c r="M94" s="15"/>
      <c r="N94" s="16"/>
      <c r="O94" s="3"/>
      <c r="P94" s="2"/>
      <c r="Q94" s="2"/>
      <c r="R94" s="2"/>
    </row>
    <row r="95" spans="1:18" ht="29.25" customHeight="1">
      <c r="A95" s="128"/>
      <c r="B95" s="134">
        <v>3</v>
      </c>
      <c r="C95" s="175" t="s">
        <v>23</v>
      </c>
      <c r="D95" s="176"/>
      <c r="E95" s="176"/>
      <c r="F95" s="176"/>
      <c r="G95" s="176"/>
      <c r="H95" s="177"/>
      <c r="I95" s="3"/>
      <c r="J95" s="2"/>
      <c r="K95" s="15"/>
      <c r="L95" s="15"/>
      <c r="M95" s="15"/>
      <c r="N95" s="16"/>
      <c r="O95" s="3"/>
      <c r="P95" s="2"/>
      <c r="Q95" s="2"/>
      <c r="R95" s="2"/>
    </row>
    <row r="96" spans="1:18" ht="45" customHeight="1">
      <c r="A96" s="128"/>
      <c r="B96" s="135">
        <v>4</v>
      </c>
      <c r="C96" s="181" t="s">
        <v>169</v>
      </c>
      <c r="D96" s="181"/>
      <c r="E96" s="181"/>
      <c r="F96" s="181"/>
      <c r="G96" s="181"/>
      <c r="H96" s="181"/>
      <c r="I96" s="3"/>
      <c r="J96" s="2"/>
      <c r="K96" s="15"/>
      <c r="L96" s="15"/>
      <c r="M96" s="15"/>
      <c r="N96" s="16"/>
      <c r="O96" s="3"/>
      <c r="P96" s="2"/>
      <c r="Q96" s="2"/>
      <c r="R96" s="2"/>
    </row>
    <row r="97" spans="1:18" ht="66" customHeight="1">
      <c r="A97" s="128"/>
      <c r="B97" s="134">
        <v>5</v>
      </c>
      <c r="C97" s="182" t="s">
        <v>35</v>
      </c>
      <c r="D97" s="182"/>
      <c r="E97" s="182"/>
      <c r="F97" s="182"/>
      <c r="G97" s="182"/>
      <c r="H97" s="182"/>
      <c r="I97" s="3"/>
      <c r="J97" s="2"/>
      <c r="K97" s="15"/>
      <c r="L97" s="15"/>
      <c r="M97" s="15"/>
      <c r="N97" s="16"/>
      <c r="O97" s="3"/>
      <c r="P97" s="2"/>
      <c r="Q97" s="2"/>
      <c r="R97" s="2"/>
    </row>
    <row r="98" spans="1:18" ht="39.75" customHeight="1">
      <c r="A98" s="128"/>
      <c r="B98" s="135">
        <v>6</v>
      </c>
      <c r="C98" s="187" t="s">
        <v>82</v>
      </c>
      <c r="D98" s="187"/>
      <c r="E98" s="187"/>
      <c r="F98" s="187"/>
      <c r="G98" s="187"/>
      <c r="H98" s="187"/>
      <c r="I98" s="3"/>
      <c r="J98" s="2"/>
      <c r="K98" s="15"/>
      <c r="L98" s="15"/>
      <c r="M98" s="15"/>
      <c r="N98" s="16"/>
      <c r="O98" s="3"/>
      <c r="P98" s="2"/>
      <c r="Q98" s="2"/>
      <c r="R98" s="2"/>
    </row>
    <row r="99" spans="1:18" ht="30" customHeight="1">
      <c r="A99" s="128"/>
      <c r="B99" s="136">
        <v>7</v>
      </c>
      <c r="C99" s="188" t="s">
        <v>170</v>
      </c>
      <c r="D99" s="188"/>
      <c r="E99" s="188"/>
      <c r="F99" s="188"/>
      <c r="G99" s="188"/>
      <c r="H99" s="188"/>
      <c r="I99" s="3"/>
      <c r="J99" s="2"/>
      <c r="K99" s="15"/>
      <c r="L99" s="15"/>
      <c r="M99" s="15"/>
      <c r="N99" s="16"/>
      <c r="O99" s="3"/>
      <c r="P99" s="2"/>
      <c r="Q99" s="2"/>
      <c r="R99" s="2"/>
    </row>
    <row r="100" spans="1:18" ht="24" customHeight="1">
      <c r="A100" s="128"/>
      <c r="B100" s="137">
        <v>8</v>
      </c>
      <c r="C100" s="189" t="s">
        <v>24</v>
      </c>
      <c r="D100" s="190"/>
      <c r="E100" s="190"/>
      <c r="F100" s="190"/>
      <c r="G100" s="190"/>
      <c r="H100" s="191"/>
      <c r="I100" s="3"/>
      <c r="J100" s="2"/>
      <c r="K100" s="15"/>
      <c r="L100" s="15"/>
      <c r="M100" s="15"/>
      <c r="N100" s="16"/>
      <c r="O100" s="3"/>
      <c r="P100" s="2"/>
      <c r="Q100" s="2"/>
      <c r="R100" s="2"/>
    </row>
    <row r="101" spans="1:18" ht="20.25" customHeight="1">
      <c r="A101" s="128"/>
      <c r="B101" s="138">
        <v>9</v>
      </c>
      <c r="C101" s="173" t="s">
        <v>186</v>
      </c>
      <c r="D101" s="173"/>
      <c r="E101" s="173"/>
      <c r="F101" s="173"/>
      <c r="G101" s="173"/>
      <c r="H101" s="173"/>
      <c r="I101" s="3"/>
      <c r="J101" s="2"/>
      <c r="K101" s="15"/>
      <c r="L101" s="15"/>
      <c r="M101" s="15"/>
      <c r="N101" s="16"/>
      <c r="O101" s="3"/>
      <c r="P101" s="2"/>
      <c r="Q101" s="2"/>
      <c r="R101" s="2"/>
    </row>
    <row r="106" spans="1:18">
      <c r="D106" s="6"/>
    </row>
    <row r="107" spans="1:18">
      <c r="D107" s="6"/>
    </row>
  </sheetData>
  <sheetProtection formatCells="0" formatColumns="0" formatRows="0" insertColumns="0" insertRows="0" insertHyperlinks="0" deleteColumns="0" deleteRows="0" sort="0" autoFilter="0" pivotTables="0"/>
  <mergeCells count="125">
    <mergeCell ref="E1:H1"/>
    <mergeCell ref="B2:H2"/>
    <mergeCell ref="A59:F60"/>
    <mergeCell ref="G59:H59"/>
    <mergeCell ref="G60:H60"/>
    <mergeCell ref="B12:F12"/>
    <mergeCell ref="G12:H12"/>
    <mergeCell ref="G11:H11"/>
    <mergeCell ref="I59:J59"/>
    <mergeCell ref="E18:F18"/>
    <mergeCell ref="E19:F19"/>
    <mergeCell ref="E20:F20"/>
    <mergeCell ref="E21:F21"/>
    <mergeCell ref="E22:F22"/>
    <mergeCell ref="I11:J11"/>
    <mergeCell ref="E23:F23"/>
    <mergeCell ref="E24:F24"/>
    <mergeCell ref="A11:F11"/>
    <mergeCell ref="A35:H35"/>
    <mergeCell ref="E26:F26"/>
    <mergeCell ref="E27:F27"/>
    <mergeCell ref="E34:F34"/>
    <mergeCell ref="E3:H3"/>
    <mergeCell ref="E4:H4"/>
    <mergeCell ref="F5:H5"/>
    <mergeCell ref="A6:B6"/>
    <mergeCell ref="C6:H6"/>
    <mergeCell ref="A3:C5"/>
    <mergeCell ref="D3:D5"/>
    <mergeCell ref="L11:M11"/>
    <mergeCell ref="I12:J12"/>
    <mergeCell ref="E13:F13"/>
    <mergeCell ref="E14:F14"/>
    <mergeCell ref="E15:F15"/>
    <mergeCell ref="A7:H8"/>
    <mergeCell ref="I7:I10"/>
    <mergeCell ref="J7:J10"/>
    <mergeCell ref="B9:B10"/>
    <mergeCell ref="C9:C10"/>
    <mergeCell ref="D9:D10"/>
    <mergeCell ref="E9:E10"/>
    <mergeCell ref="F9:H9"/>
    <mergeCell ref="F10:G10"/>
    <mergeCell ref="A9:A10"/>
    <mergeCell ref="A12:A34"/>
    <mergeCell ref="E16:F16"/>
    <mergeCell ref="E17:F17"/>
    <mergeCell ref="E25:F25"/>
    <mergeCell ref="B33:H33"/>
    <mergeCell ref="E28:F28"/>
    <mergeCell ref="E29:F29"/>
    <mergeCell ref="E30:F30"/>
    <mergeCell ref="E31:F31"/>
    <mergeCell ref="E32:F32"/>
    <mergeCell ref="E38:F38"/>
    <mergeCell ref="L36:M36"/>
    <mergeCell ref="I37:J37"/>
    <mergeCell ref="I36:J36"/>
    <mergeCell ref="A36:F37"/>
    <mergeCell ref="G37:H37"/>
    <mergeCell ref="G36:H36"/>
    <mergeCell ref="E44:F44"/>
    <mergeCell ref="E45:F45"/>
    <mergeCell ref="A38:A56"/>
    <mergeCell ref="E46:F46"/>
    <mergeCell ref="E39:F39"/>
    <mergeCell ref="E40:F40"/>
    <mergeCell ref="E41:F41"/>
    <mergeCell ref="E42:F42"/>
    <mergeCell ref="E43:F43"/>
    <mergeCell ref="E47:F47"/>
    <mergeCell ref="E48:F48"/>
    <mergeCell ref="E49:F49"/>
    <mergeCell ref="E50:F50"/>
    <mergeCell ref="E51:F51"/>
    <mergeCell ref="E52:F52"/>
    <mergeCell ref="E53:F53"/>
    <mergeCell ref="E54:F54"/>
    <mergeCell ref="E55:F55"/>
    <mergeCell ref="E56:F56"/>
    <mergeCell ref="A61:A89"/>
    <mergeCell ref="A58:H58"/>
    <mergeCell ref="E67:F67"/>
    <mergeCell ref="E68:F68"/>
    <mergeCell ref="E69:F69"/>
    <mergeCell ref="E70:F70"/>
    <mergeCell ref="E71:F71"/>
    <mergeCell ref="E72:F72"/>
    <mergeCell ref="E57:F57"/>
    <mergeCell ref="E61:F61"/>
    <mergeCell ref="E62:F62"/>
    <mergeCell ref="E63:F63"/>
    <mergeCell ref="E64:F64"/>
    <mergeCell ref="E65:F65"/>
    <mergeCell ref="E66:F66"/>
    <mergeCell ref="E73:F73"/>
    <mergeCell ref="E74:F74"/>
    <mergeCell ref="C101:H101"/>
    <mergeCell ref="B91:D91"/>
    <mergeCell ref="C93:H93"/>
    <mergeCell ref="C94:H94"/>
    <mergeCell ref="C95:H95"/>
    <mergeCell ref="C96:H96"/>
    <mergeCell ref="C97:H97"/>
    <mergeCell ref="E82:F82"/>
    <mergeCell ref="E83:F83"/>
    <mergeCell ref="E84:F84"/>
    <mergeCell ref="E85:F85"/>
    <mergeCell ref="E86:F86"/>
    <mergeCell ref="E87:F87"/>
    <mergeCell ref="C98:H98"/>
    <mergeCell ref="C99:H99"/>
    <mergeCell ref="C100:H100"/>
    <mergeCell ref="E89:F89"/>
    <mergeCell ref="P78:Q78"/>
    <mergeCell ref="P81:Q81"/>
    <mergeCell ref="P82:Q82"/>
    <mergeCell ref="E78:F78"/>
    <mergeCell ref="E88:F88"/>
    <mergeCell ref="E79:F79"/>
    <mergeCell ref="E80:F80"/>
    <mergeCell ref="E81:F81"/>
    <mergeCell ref="E75:F75"/>
    <mergeCell ref="E76:F76"/>
    <mergeCell ref="E77:F77"/>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7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297" t="s">
        <v>113</v>
      </c>
      <c r="Q7" s="297"/>
      <c r="R7" s="297"/>
    </row>
    <row r="9" spans="3:19">
      <c r="E9" t="s">
        <v>107</v>
      </c>
      <c r="F9" s="1" t="s">
        <v>112</v>
      </c>
      <c r="G9" t="s">
        <v>108</v>
      </c>
      <c r="H9" s="1" t="s">
        <v>112</v>
      </c>
      <c r="I9" t="s">
        <v>109</v>
      </c>
      <c r="J9" s="1" t="s">
        <v>112</v>
      </c>
      <c r="K9" t="s">
        <v>110</v>
      </c>
      <c r="L9" s="1" t="s">
        <v>112</v>
      </c>
      <c r="N9" t="s">
        <v>111</v>
      </c>
    </row>
    <row r="10" spans="3:19">
      <c r="C10">
        <v>4</v>
      </c>
      <c r="E10" s="48"/>
      <c r="F10" s="48"/>
      <c r="G10" s="48"/>
      <c r="H10" s="48"/>
      <c r="I10" s="48">
        <v>19749.400000000001</v>
      </c>
      <c r="J10" s="48">
        <f>I13/I10</f>
        <v>1.450261780104712</v>
      </c>
      <c r="K10" s="48"/>
      <c r="L10" s="48"/>
      <c r="P10" s="48"/>
      <c r="Q10" s="48"/>
      <c r="R10" s="48"/>
      <c r="S10" s="48"/>
    </row>
    <row r="11" spans="3:19">
      <c r="C11">
        <v>8</v>
      </c>
      <c r="E11" s="48">
        <v>22582.560000000001</v>
      </c>
      <c r="F11" s="48">
        <f>E13/E11</f>
        <v>1.3965201465201464</v>
      </c>
      <c r="G11" s="48"/>
      <c r="H11" s="48"/>
      <c r="I11" s="48">
        <v>22131.360000000001</v>
      </c>
      <c r="J11" s="48">
        <f>I13/I11</f>
        <v>1.2941726129799525</v>
      </c>
      <c r="K11" s="48">
        <v>49300</v>
      </c>
      <c r="L11" s="48">
        <f>K13/K11</f>
        <v>1.0286004056795133</v>
      </c>
      <c r="M11" s="48">
        <v>68958.399999999994</v>
      </c>
      <c r="N11" s="48">
        <v>25643.200000000001</v>
      </c>
      <c r="P11" s="48">
        <v>902.59</v>
      </c>
      <c r="Q11" s="48">
        <f>P13/P11</f>
        <v>1.3198462203215191</v>
      </c>
      <c r="R11" s="48">
        <v>635.03</v>
      </c>
      <c r="S11" s="48">
        <f>R13/R11</f>
        <v>1.331165456750075</v>
      </c>
    </row>
    <row r="12" spans="3:19">
      <c r="C12">
        <v>12</v>
      </c>
      <c r="E12" s="48"/>
      <c r="F12" s="48"/>
      <c r="G12" s="48">
        <v>32476.6</v>
      </c>
      <c r="H12" s="48">
        <f>G13/G12</f>
        <v>1.0825024787077466</v>
      </c>
      <c r="I12" s="48">
        <v>25436.400000000001</v>
      </c>
      <c r="J12" s="48">
        <f>I13/I12</f>
        <v>1.1260162601626016</v>
      </c>
      <c r="K12" s="48"/>
      <c r="L12" s="48"/>
      <c r="N12" s="48"/>
      <c r="P12" s="48"/>
      <c r="Q12" s="48"/>
      <c r="R12" s="48"/>
      <c r="S12" s="48"/>
    </row>
    <row r="13" spans="3:19">
      <c r="C13" s="49">
        <v>16</v>
      </c>
      <c r="D13" s="49"/>
      <c r="E13" s="50">
        <v>31537</v>
      </c>
      <c r="F13" s="50">
        <v>1</v>
      </c>
      <c r="G13" s="50">
        <v>35156</v>
      </c>
      <c r="H13" s="50">
        <v>1</v>
      </c>
      <c r="I13" s="50">
        <v>28641.8</v>
      </c>
      <c r="J13" s="50">
        <v>1</v>
      </c>
      <c r="K13" s="50">
        <v>50710</v>
      </c>
      <c r="L13" s="50">
        <v>1</v>
      </c>
      <c r="M13" s="49"/>
      <c r="N13" s="50"/>
      <c r="O13" s="49"/>
      <c r="P13" s="50">
        <v>1191.28</v>
      </c>
      <c r="Q13" s="50">
        <v>1</v>
      </c>
      <c r="R13" s="50">
        <v>845.33</v>
      </c>
      <c r="S13" s="50">
        <v>1</v>
      </c>
    </row>
    <row r="14" spans="3:19">
      <c r="C14">
        <v>24</v>
      </c>
      <c r="E14" s="48">
        <v>37741</v>
      </c>
      <c r="F14" s="48">
        <f>E16/E14</f>
        <v>1.4684184308841843</v>
      </c>
      <c r="G14" s="48">
        <v>40765.919999999998</v>
      </c>
      <c r="H14" s="48">
        <f>G16/G14</f>
        <v>1.6555294226157535</v>
      </c>
      <c r="I14" s="48">
        <v>34535.599999999999</v>
      </c>
      <c r="J14" s="48">
        <f>I16/I14</f>
        <v>1.5299401197604792</v>
      </c>
      <c r="K14" s="48"/>
      <c r="L14" s="48"/>
      <c r="N14" s="48"/>
      <c r="P14" s="48">
        <v>1243.31</v>
      </c>
      <c r="Q14" s="48">
        <f>P16/P14</f>
        <v>1.5797347403302475</v>
      </c>
      <c r="R14" s="48">
        <v>1114.01</v>
      </c>
      <c r="S14" s="48">
        <f>R16/R14</f>
        <v>1.915440615434332</v>
      </c>
    </row>
    <row r="15" spans="3:19">
      <c r="C15">
        <v>32</v>
      </c>
      <c r="E15" s="48">
        <v>44770.32</v>
      </c>
      <c r="F15" s="48">
        <f>E16/E15</f>
        <v>1.2378642815150751</v>
      </c>
      <c r="G15" s="48">
        <v>48831.12</v>
      </c>
      <c r="H15" s="48">
        <f>G16/G15</f>
        <v>1.3820936320936319</v>
      </c>
      <c r="I15" s="48">
        <v>40429.4</v>
      </c>
      <c r="J15" s="48">
        <f>I16/I15</f>
        <v>1.3069053708439897</v>
      </c>
      <c r="K15" s="48">
        <v>53899</v>
      </c>
      <c r="L15" s="48"/>
      <c r="N15" s="48"/>
      <c r="P15" s="48">
        <v>1321.65</v>
      </c>
      <c r="Q15" s="48">
        <f>P16/P15</f>
        <v>1.4860969242991713</v>
      </c>
      <c r="R15" s="48">
        <v>1350.96</v>
      </c>
      <c r="S15" s="48">
        <f>R16/R15</f>
        <v>1.5794842186297153</v>
      </c>
    </row>
    <row r="16" spans="3:19">
      <c r="C16" s="49">
        <v>48</v>
      </c>
      <c r="D16" s="49"/>
      <c r="E16" s="50">
        <v>55419.58</v>
      </c>
      <c r="F16" s="50">
        <v>1</v>
      </c>
      <c r="G16" s="50">
        <v>67489.179999999993</v>
      </c>
      <c r="H16" s="50">
        <v>1</v>
      </c>
      <c r="I16" s="50">
        <v>52837.4</v>
      </c>
      <c r="J16" s="50">
        <v>1</v>
      </c>
      <c r="K16" s="50"/>
      <c r="L16" s="50"/>
      <c r="M16" s="49"/>
      <c r="N16" s="50">
        <v>44533.440000000002</v>
      </c>
      <c r="O16" s="49"/>
      <c r="P16" s="50">
        <v>1964.1</v>
      </c>
      <c r="Q16" s="50">
        <v>1</v>
      </c>
      <c r="R16" s="50">
        <v>2133.8200000000002</v>
      </c>
      <c r="S16" s="50">
        <v>1</v>
      </c>
    </row>
    <row r="17" spans="3:19">
      <c r="C17">
        <v>64</v>
      </c>
      <c r="E17" s="48">
        <v>67520.2</v>
      </c>
      <c r="F17" s="48">
        <f>E16/E17</f>
        <v>0.82078518724766814</v>
      </c>
      <c r="G17" s="48">
        <v>79928.2</v>
      </c>
      <c r="H17" s="48">
        <f>G16/G17</f>
        <v>0.84437257438551094</v>
      </c>
      <c r="I17" s="48"/>
      <c r="J17" s="48"/>
      <c r="K17" s="48">
        <v>87242</v>
      </c>
      <c r="L17" s="48"/>
      <c r="N17" s="48"/>
      <c r="P17" s="48">
        <v>4263.93</v>
      </c>
      <c r="Q17" s="48"/>
      <c r="R17" s="48">
        <v>2791.69</v>
      </c>
      <c r="S17" s="48"/>
    </row>
    <row r="18" spans="3:19">
      <c r="C18">
        <v>72</v>
      </c>
      <c r="E18" s="48">
        <v>72079.199999999997</v>
      </c>
      <c r="F18" s="48">
        <f>E16/E18</f>
        <v>0.76887063119457488</v>
      </c>
      <c r="G18" s="48"/>
      <c r="H18" s="48"/>
      <c r="I18" s="48"/>
      <c r="J18" s="48"/>
      <c r="K18" s="48"/>
      <c r="L18" s="48"/>
      <c r="N18" s="48"/>
      <c r="P18" s="48"/>
      <c r="Q18" s="48"/>
      <c r="R18" s="48"/>
      <c r="S18" s="48"/>
    </row>
    <row r="19" spans="3:19">
      <c r="C19">
        <v>96</v>
      </c>
      <c r="E19" s="48">
        <v>88710.56</v>
      </c>
      <c r="F19" s="48">
        <f>E16/E19</f>
        <v>0.62472359547724654</v>
      </c>
      <c r="G19" s="48">
        <v>104227.2</v>
      </c>
      <c r="H19" s="48">
        <f>G16/G19</f>
        <v>0.64751984126984119</v>
      </c>
      <c r="I19" s="48">
        <v>89958</v>
      </c>
      <c r="J19" s="48">
        <f>I16/I19</f>
        <v>0.58735632183908049</v>
      </c>
      <c r="K19" s="48"/>
      <c r="L19" s="48"/>
      <c r="N19" s="48"/>
      <c r="P19" s="48">
        <v>4514.21</v>
      </c>
      <c r="Q19" s="48"/>
      <c r="R19" s="48">
        <v>3896.54</v>
      </c>
      <c r="S19" s="48"/>
    </row>
    <row r="20" spans="3:19">
      <c r="N20" s="48"/>
      <c r="P20" s="48"/>
      <c r="Q20" s="48"/>
      <c r="R20" s="48"/>
      <c r="S20" s="48"/>
    </row>
    <row r="21" spans="3:19">
      <c r="N21" s="48"/>
      <c r="P21" s="48"/>
      <c r="Q21" s="48"/>
      <c r="R21" s="48"/>
      <c r="S21" s="48"/>
    </row>
    <row r="22" spans="3:19">
      <c r="N22" s="48"/>
      <c r="P22" s="48"/>
      <c r="Q22" s="48"/>
      <c r="R22" s="48"/>
      <c r="S22" s="48"/>
    </row>
    <row r="23" spans="3:19">
      <c r="N23" s="48"/>
      <c r="P23" s="48"/>
      <c r="Q23" s="48"/>
      <c r="R23" s="48"/>
      <c r="S23" s="48"/>
    </row>
    <row r="24" spans="3:19">
      <c r="I24">
        <v>27444.05</v>
      </c>
      <c r="K24" s="48">
        <f>G16+P16-G14-P14</f>
        <v>27444.05</v>
      </c>
      <c r="N24" s="48"/>
      <c r="P24" s="48"/>
      <c r="Q24" s="48"/>
      <c r="R24" s="48"/>
      <c r="S24" s="48"/>
    </row>
    <row r="25" spans="3:19">
      <c r="E25" s="48">
        <f>E16/E13</f>
        <v>1.7572876304023846</v>
      </c>
      <c r="F25" s="48"/>
      <c r="G25" s="48"/>
      <c r="H25" s="48"/>
      <c r="I25" s="48">
        <f>I13/I11</f>
        <v>1.2941726129799525</v>
      </c>
      <c r="J25" s="48"/>
      <c r="K25" s="48">
        <f>G16+P16-G15-P15</f>
        <v>19300.509999999995</v>
      </c>
      <c r="L25" s="48"/>
      <c r="M25" s="48"/>
      <c r="N25" s="48"/>
      <c r="O25" s="48"/>
      <c r="P25" s="48"/>
      <c r="Q25" s="48"/>
      <c r="R25" s="48"/>
      <c r="S25" s="48"/>
    </row>
    <row r="26" spans="3:19">
      <c r="E26" s="48"/>
      <c r="F26" s="48"/>
      <c r="G26" s="48"/>
      <c r="H26" s="48"/>
      <c r="I26" s="48">
        <v>18399.37</v>
      </c>
      <c r="J26" s="48"/>
      <c r="K26" s="48">
        <f>G13+P13-G12-P13</f>
        <v>2679.4000000000005</v>
      </c>
      <c r="L26" s="48"/>
      <c r="M26" s="48"/>
      <c r="N26" s="48"/>
      <c r="O26" s="48"/>
      <c r="P26" s="48"/>
      <c r="Q26" s="48"/>
      <c r="R26" s="48"/>
      <c r="S26" s="48"/>
    </row>
    <row r="27" spans="3:19">
      <c r="E27" s="48"/>
      <c r="F27" s="48"/>
      <c r="G27" s="48"/>
      <c r="H27" s="48"/>
      <c r="I27" s="48">
        <v>19300.509999999998</v>
      </c>
      <c r="J27" s="48"/>
      <c r="K27" s="48">
        <f>E16+P16-E14-P14</f>
        <v>18399.37</v>
      </c>
      <c r="L27" s="48"/>
      <c r="M27" s="48"/>
      <c r="N27" s="48"/>
      <c r="O27" s="48"/>
      <c r="P27" s="48"/>
      <c r="Q27" s="48"/>
      <c r="R27" s="48"/>
      <c r="S27" s="48"/>
    </row>
    <row r="28" spans="3:19">
      <c r="E28" s="48"/>
      <c r="F28" s="48"/>
      <c r="G28" s="48"/>
      <c r="H28" s="48"/>
      <c r="I28" s="48">
        <v>3205.4</v>
      </c>
      <c r="J28" s="48"/>
      <c r="K28" s="48">
        <f>I13+P13-I12-P13</f>
        <v>3205.3999999999969</v>
      </c>
      <c r="L28" s="48"/>
      <c r="M28" s="48"/>
      <c r="N28" s="48"/>
      <c r="O28" s="48"/>
      <c r="P28" s="48"/>
      <c r="Q28" s="48"/>
      <c r="R28" s="48"/>
      <c r="S28" s="48"/>
    </row>
    <row r="29" spans="3:19">
      <c r="E29" s="48"/>
      <c r="F29" s="48"/>
      <c r="G29" s="48"/>
      <c r="H29" s="48"/>
      <c r="I29" s="48"/>
      <c r="J29" s="48"/>
      <c r="K29" s="48">
        <f>I13+P13-I11-P11</f>
        <v>6799.1299999999974</v>
      </c>
      <c r="L29" s="48"/>
      <c r="M29" s="48"/>
      <c r="N29" s="48"/>
      <c r="O29" s="48"/>
      <c r="P29" s="48"/>
      <c r="Q29" s="48"/>
      <c r="R29" s="48"/>
      <c r="S29" s="48"/>
    </row>
    <row r="30" spans="3:19">
      <c r="E30" s="48"/>
      <c r="F30" s="48"/>
      <c r="G30" s="48"/>
      <c r="H30" s="48"/>
      <c r="I30" s="48">
        <v>11291.71</v>
      </c>
      <c r="J30" s="48"/>
      <c r="K30" s="48">
        <f>E13+P13-E11-P11</f>
        <v>9243.1299999999974</v>
      </c>
      <c r="L30" s="48"/>
      <c r="M30" s="48"/>
      <c r="N30" s="48"/>
      <c r="O30" s="48"/>
      <c r="P30" s="48"/>
      <c r="Q30" s="48"/>
      <c r="R30" s="48"/>
      <c r="S30" s="48"/>
    </row>
    <row r="31" spans="3:19">
      <c r="E31" s="48"/>
      <c r="F31" s="48"/>
      <c r="G31" s="48"/>
      <c r="H31" s="48"/>
      <c r="I31" s="48">
        <f>I16+P16-I15-P15</f>
        <v>13050.449999999999</v>
      </c>
      <c r="J31" s="48"/>
      <c r="K31" s="48"/>
      <c r="L31" s="48"/>
      <c r="M31" s="48"/>
      <c r="N31" s="48"/>
      <c r="O31" s="48"/>
    </row>
    <row r="32" spans="3:19">
      <c r="E32" s="48"/>
      <c r="F32" s="48"/>
      <c r="G32" s="48"/>
      <c r="H32" s="48"/>
      <c r="I32" s="48"/>
      <c r="J32" s="48"/>
      <c r="K32" s="48">
        <f>I13+P13-I10-P11</f>
        <v>9181.0899999999965</v>
      </c>
      <c r="L32" s="48"/>
      <c r="M32" s="48"/>
      <c r="N32" s="48"/>
      <c r="O32" s="48"/>
    </row>
    <row r="33" spans="5:15">
      <c r="E33" s="48"/>
      <c r="F33" s="48"/>
      <c r="G33" s="48"/>
      <c r="H33" s="48"/>
      <c r="I33" s="48">
        <v>9243.1299999999992</v>
      </c>
      <c r="J33" s="48"/>
      <c r="K33" s="48"/>
      <c r="L33" s="48"/>
      <c r="M33" s="48"/>
      <c r="N33" s="48"/>
      <c r="O33" s="48"/>
    </row>
    <row r="34" spans="5:15">
      <c r="E34" s="48"/>
      <c r="F34" s="48"/>
      <c r="G34" s="48"/>
      <c r="H34" s="48"/>
      <c r="I34" s="48">
        <v>6799.13</v>
      </c>
      <c r="J34" s="48"/>
      <c r="K34" s="48">
        <f>E16+P16-E15-P15</f>
        <v>11291.710000000001</v>
      </c>
      <c r="L34" s="48"/>
      <c r="M34" s="48"/>
      <c r="N34" s="48"/>
      <c r="O34" s="48"/>
    </row>
    <row r="35" spans="5:15">
      <c r="E35" s="48"/>
      <c r="F35" s="48"/>
      <c r="G35" s="48"/>
      <c r="H35" s="48"/>
      <c r="I35" s="48"/>
      <c r="J35" s="48"/>
      <c r="K35" s="48"/>
      <c r="L35" s="48"/>
      <c r="M35" s="48"/>
      <c r="N35" s="48"/>
      <c r="O35" s="48"/>
    </row>
    <row r="36" spans="5:15">
      <c r="E36" s="48"/>
      <c r="F36" s="48"/>
      <c r="G36" s="48"/>
      <c r="H36" s="48"/>
      <c r="I36" s="48">
        <v>9181.09</v>
      </c>
      <c r="J36" s="48"/>
      <c r="K36" s="48">
        <f>I16+P16-I14-P14</f>
        <v>19022.59</v>
      </c>
      <c r="L36" s="48"/>
      <c r="M36" s="48"/>
      <c r="N36" s="48"/>
      <c r="O36" s="48"/>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2017-09-13T07:06:03Z</dcterms:modified>
</cp:coreProperties>
</file>